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1600" windowHeight="9735" tabRatio="724"/>
  </bookViews>
  <sheets>
    <sheet name="Cuadro 2 PA" sheetId="67" r:id="rId1"/>
  </sheets>
  <definedNames>
    <definedName name="_xlnm.Print_Area" localSheetId="0">'Cuadro 2 PA'!$A$1:$N$67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67" l="1"/>
  <c r="C60" i="67"/>
  <c r="H59" i="67"/>
  <c r="C59" i="67"/>
  <c r="H58" i="67"/>
  <c r="C58" i="67"/>
  <c r="C57" i="67" s="1"/>
  <c r="M57" i="67"/>
  <c r="L57" i="67"/>
  <c r="K57" i="67"/>
  <c r="J57" i="67"/>
  <c r="I57" i="67"/>
  <c r="H57" i="67"/>
  <c r="G57" i="67"/>
  <c r="F57" i="67"/>
  <c r="E57" i="67"/>
  <c r="D57" i="67"/>
  <c r="H53" i="67"/>
  <c r="C53" i="67"/>
  <c r="H52" i="67"/>
  <c r="C52" i="67"/>
  <c r="H51" i="67"/>
  <c r="C51" i="67"/>
  <c r="H50" i="67"/>
  <c r="C50" i="67"/>
  <c r="M49" i="67"/>
  <c r="M34" i="67" s="1"/>
  <c r="L49" i="67"/>
  <c r="K49" i="67"/>
  <c r="J49" i="67"/>
  <c r="I49" i="67"/>
  <c r="H49" i="67"/>
  <c r="G49" i="67"/>
  <c r="F49" i="67"/>
  <c r="E49" i="67"/>
  <c r="D49" i="67"/>
  <c r="C49" i="67"/>
  <c r="H48" i="67"/>
  <c r="H44" i="67" s="1"/>
  <c r="C48" i="67"/>
  <c r="C44" i="67" s="1"/>
  <c r="H47" i="67"/>
  <c r="C47" i="67"/>
  <c r="H46" i="67"/>
  <c r="C46" i="67"/>
  <c r="H45" i="67"/>
  <c r="C45" i="67"/>
  <c r="M44" i="67"/>
  <c r="L44" i="67"/>
  <c r="K44" i="67"/>
  <c r="J44" i="67"/>
  <c r="I44" i="67"/>
  <c r="G44" i="67"/>
  <c r="F44" i="67"/>
  <c r="E44" i="67"/>
  <c r="D44" i="67"/>
  <c r="H43" i="67"/>
  <c r="C43" i="67"/>
  <c r="H42" i="67"/>
  <c r="C42" i="67"/>
  <c r="M41" i="67"/>
  <c r="L41" i="67"/>
  <c r="K41" i="67"/>
  <c r="K34" i="67" s="1"/>
  <c r="J41" i="67"/>
  <c r="I41" i="67"/>
  <c r="H41" i="67"/>
  <c r="G41" i="67"/>
  <c r="F41" i="67"/>
  <c r="E41" i="67"/>
  <c r="D41" i="67"/>
  <c r="C41" i="67"/>
  <c r="H40" i="67"/>
  <c r="C40" i="67"/>
  <c r="H39" i="67"/>
  <c r="C39" i="67"/>
  <c r="C38" i="67" s="1"/>
  <c r="M38" i="67"/>
  <c r="L38" i="67"/>
  <c r="K38" i="67"/>
  <c r="J38" i="67"/>
  <c r="I38" i="67"/>
  <c r="H38" i="67"/>
  <c r="G38" i="67"/>
  <c r="F38" i="67"/>
  <c r="E38" i="67"/>
  <c r="D38" i="67"/>
  <c r="H37" i="67"/>
  <c r="C37" i="67"/>
  <c r="H36" i="67"/>
  <c r="H35" i="67" s="1"/>
  <c r="C36" i="67"/>
  <c r="M35" i="67"/>
  <c r="L35" i="67"/>
  <c r="K35" i="67"/>
  <c r="J35" i="67"/>
  <c r="I35" i="67"/>
  <c r="G35" i="67"/>
  <c r="G34" i="67" s="1"/>
  <c r="F35" i="67"/>
  <c r="E35" i="67"/>
  <c r="E34" i="67" s="1"/>
  <c r="D35" i="67"/>
  <c r="C35" i="67"/>
  <c r="L34" i="67"/>
  <c r="J34" i="67"/>
  <c r="I34" i="67"/>
  <c r="F34" i="67"/>
  <c r="D34" i="67"/>
  <c r="H32" i="67"/>
  <c r="C32" i="67"/>
  <c r="H31" i="67"/>
  <c r="C31" i="67"/>
  <c r="C30" i="67" s="1"/>
  <c r="M30" i="67"/>
  <c r="L30" i="67"/>
  <c r="K30" i="67"/>
  <c r="J30" i="67"/>
  <c r="I30" i="67"/>
  <c r="H30" i="67"/>
  <c r="G30" i="67"/>
  <c r="F30" i="67"/>
  <c r="E30" i="67"/>
  <c r="D30" i="67"/>
  <c r="M28" i="67"/>
  <c r="L28" i="67"/>
  <c r="K28" i="67"/>
  <c r="J28" i="67"/>
  <c r="I28" i="67"/>
  <c r="G28" i="67"/>
  <c r="F28" i="67"/>
  <c r="E28" i="67"/>
  <c r="D28" i="67"/>
  <c r="H27" i="67"/>
  <c r="C27" i="67"/>
  <c r="H26" i="67"/>
  <c r="H28" i="67" s="1"/>
  <c r="C26" i="67"/>
  <c r="C28" i="67" s="1"/>
  <c r="M24" i="67"/>
  <c r="L24" i="67"/>
  <c r="K24" i="67"/>
  <c r="J24" i="67"/>
  <c r="I24" i="67"/>
  <c r="G24" i="67"/>
  <c r="F24" i="67"/>
  <c r="E24" i="67"/>
  <c r="D24" i="67"/>
  <c r="H23" i="67"/>
  <c r="C23" i="67"/>
  <c r="H22" i="67"/>
  <c r="H24" i="67" s="1"/>
  <c r="C22" i="67"/>
  <c r="C24" i="67" s="1"/>
  <c r="I21" i="67"/>
  <c r="I25" i="67" s="1"/>
  <c r="M20" i="67"/>
  <c r="L20" i="67"/>
  <c r="K20" i="67"/>
  <c r="J20" i="67"/>
  <c r="I20" i="67"/>
  <c r="H20" i="67"/>
  <c r="G20" i="67"/>
  <c r="F20" i="67"/>
  <c r="E20" i="67"/>
  <c r="D20" i="67"/>
  <c r="C20" i="67"/>
  <c r="H19" i="67"/>
  <c r="C19" i="67"/>
  <c r="H18" i="67"/>
  <c r="C18" i="67"/>
  <c r="M17" i="67"/>
  <c r="M21" i="67" s="1"/>
  <c r="M25" i="67" s="1"/>
  <c r="L17" i="67"/>
  <c r="L21" i="67" s="1"/>
  <c r="L25" i="67" s="1"/>
  <c r="K17" i="67"/>
  <c r="K21" i="67" s="1"/>
  <c r="K25" i="67" s="1"/>
  <c r="J17" i="67"/>
  <c r="J21" i="67" s="1"/>
  <c r="J25" i="67" s="1"/>
  <c r="I17" i="67"/>
  <c r="H17" i="67"/>
  <c r="H21" i="67" s="1"/>
  <c r="G17" i="67"/>
  <c r="G21" i="67" s="1"/>
  <c r="G25" i="67" s="1"/>
  <c r="F17" i="67"/>
  <c r="F21" i="67" s="1"/>
  <c r="F25" i="67" s="1"/>
  <c r="E17" i="67"/>
  <c r="E21" i="67" s="1"/>
  <c r="E25" i="67" s="1"/>
  <c r="D17" i="67"/>
  <c r="D21" i="67" s="1"/>
  <c r="D25" i="67" s="1"/>
  <c r="H16" i="67"/>
  <c r="C16" i="67"/>
  <c r="H15" i="67"/>
  <c r="C15" i="67"/>
  <c r="C17" i="67" s="1"/>
  <c r="C21" i="67" s="1"/>
  <c r="H34" i="67" l="1"/>
  <c r="M29" i="67"/>
  <c r="M14" i="67"/>
  <c r="M33" i="67" s="1"/>
  <c r="M54" i="67" s="1"/>
  <c r="E14" i="67"/>
  <c r="E33" i="67" s="1"/>
  <c r="E54" i="67" s="1"/>
  <c r="E29" i="67"/>
  <c r="H25" i="67"/>
  <c r="J14" i="67"/>
  <c r="J33" i="67" s="1"/>
  <c r="J54" i="67" s="1"/>
  <c r="J29" i="67"/>
  <c r="C34" i="67"/>
  <c r="D14" i="67"/>
  <c r="D33" i="67" s="1"/>
  <c r="D54" i="67" s="1"/>
  <c r="D29" i="67"/>
  <c r="I14" i="67"/>
  <c r="I33" i="67" s="1"/>
  <c r="I54" i="67" s="1"/>
  <c r="I29" i="67"/>
  <c r="F14" i="67"/>
  <c r="F33" i="67" s="1"/>
  <c r="F54" i="67" s="1"/>
  <c r="F29" i="67"/>
  <c r="G14" i="67"/>
  <c r="G33" i="67" s="1"/>
  <c r="G54" i="67" s="1"/>
  <c r="G29" i="67"/>
  <c r="K14" i="67"/>
  <c r="K33" i="67" s="1"/>
  <c r="K54" i="67" s="1"/>
  <c r="K29" i="67"/>
  <c r="C25" i="67"/>
  <c r="L29" i="67"/>
  <c r="L14" i="67"/>
  <c r="L33" i="67" s="1"/>
  <c r="L54" i="67" s="1"/>
  <c r="J55" i="67" l="1"/>
  <c r="J56" i="67"/>
  <c r="D55" i="67"/>
  <c r="D56" i="67"/>
  <c r="K55" i="67"/>
  <c r="K56" i="67"/>
  <c r="H14" i="67"/>
  <c r="H33" i="67" s="1"/>
  <c r="H54" i="67" s="1"/>
  <c r="H29" i="67"/>
  <c r="I55" i="67"/>
  <c r="I56" i="67"/>
  <c r="C29" i="67"/>
  <c r="C14" i="67"/>
  <c r="C33" i="67" s="1"/>
  <c r="C54" i="67" s="1"/>
  <c r="G55" i="67"/>
  <c r="G56" i="67"/>
  <c r="E55" i="67"/>
  <c r="E56" i="67" s="1"/>
  <c r="M55" i="67"/>
  <c r="M56" i="67"/>
  <c r="L55" i="67"/>
  <c r="L56" i="67"/>
  <c r="F55" i="67"/>
  <c r="F56" i="67" s="1"/>
  <c r="H55" i="67" l="1"/>
  <c r="H56" i="67" s="1"/>
  <c r="C55" i="67"/>
  <c r="C56" i="67" s="1"/>
</calcChain>
</file>

<file path=xl/sharedStrings.xml><?xml version="1.0" encoding="utf-8"?>
<sst xmlns="http://schemas.openxmlformats.org/spreadsheetml/2006/main" count="85" uniqueCount="71">
  <si>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</si>
  <si>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</si>
  <si>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</si>
  <si>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</si>
  <si>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</si>
  <si>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</si>
  <si>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</si>
  <si>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</si>
  <si>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</si>
  <si>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</si>
  <si>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</si>
  <si>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</si>
  <si>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</si>
  <si>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</si>
  <si>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</si>
  <si>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</si>
  <si>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</si>
  <si>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</si>
  <si>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</si>
  <si>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</si>
  <si>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</si>
  <si>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</si>
  <si>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</si>
  <si>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</si>
  <si>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>C.   Cuenta financiera  (1)</t>
  </si>
  <si>
    <t xml:space="preserve">     13.   Inversión de cartera - pasivos</t>
  </si>
  <si>
    <t xml:space="preserve">     14.   Otra inversión - activos</t>
  </si>
  <si>
    <t xml:space="preserve">     15.   Otra inversión - pasivos</t>
  </si>
  <si>
    <t>D.   Errores y omisiones netos</t>
  </si>
  <si>
    <t>E.   Financiamiento</t>
  </si>
  <si>
    <t>Línea núm.</t>
  </si>
  <si>
    <t>(En millones de balboas)</t>
  </si>
  <si>
    <t>0.0 Cuando la cantidad es menor a la unidad o fracción decimal adoptada, para la expresión del dato.</t>
  </si>
  <si>
    <t>Primer trimestre</t>
  </si>
  <si>
    <t>2023 (P)</t>
  </si>
  <si>
    <t xml:space="preserve">             Total, Grupos A y B</t>
  </si>
  <si>
    <t xml:space="preserve">     11.   Inversión directa</t>
  </si>
  <si>
    <t xml:space="preserve">     12.   Inversión de cartera - activos</t>
  </si>
  <si>
    <t xml:space="preserve">            11.1    En el extranjero</t>
  </si>
  <si>
    <t xml:space="preserve">            11.2    En la economía declarante</t>
  </si>
  <si>
    <t xml:space="preserve">            12.1    Títulos de participación en el capital</t>
  </si>
  <si>
    <t xml:space="preserve">            12.2    Títulos de deuda</t>
  </si>
  <si>
    <t xml:space="preserve">            13.1    Títulos de participación en el capital</t>
  </si>
  <si>
    <t xml:space="preserve">            13.2    Títulos de deuda</t>
  </si>
  <si>
    <t xml:space="preserve">            14.1    Autoridades monetarias</t>
  </si>
  <si>
    <t xml:space="preserve">            14.2    Gobierno general</t>
  </si>
  <si>
    <t xml:space="preserve">            14.3    Bancos</t>
  </si>
  <si>
    <t xml:space="preserve">            14.4    Otros sectores</t>
  </si>
  <si>
    <t xml:space="preserve">            15.1    Autoridades monetarias</t>
  </si>
  <si>
    <t xml:space="preserve">            15.2    Gobierno general</t>
  </si>
  <si>
    <t xml:space="preserve">            15.3    Bancos</t>
  </si>
  <si>
    <t xml:space="preserve">            15.4    Otros sectores</t>
  </si>
  <si>
    <t xml:space="preserve">             Total, Grupos A a C</t>
  </si>
  <si>
    <t xml:space="preserve">     16.   Activos de reserva</t>
  </si>
  <si>
    <t xml:space="preserve">     17.   Uso del crédito y préstamos del Fondo Monetario Internacional</t>
  </si>
  <si>
    <t xml:space="preserve">     18.   Financiamiento excepcional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</si>
  <si>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</si>
  <si>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</si>
  <si>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</si>
  <si>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</si>
  <si>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</si>
  <si>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</si>
  <si>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</si>
  <si>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</si>
  <si>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Cuenta de capital: crédito</t>
  </si>
  <si>
    <t xml:space="preserve">     10.   Cuenta de capital: débito</t>
  </si>
  <si>
    <t xml:space="preserve">            Total, Grupos A a D  (balanza global)</t>
  </si>
  <si>
    <t>2025 (E)</t>
  </si>
  <si>
    <t>2024 (P)</t>
  </si>
  <si>
    <t>SEGÚN PARTIDA: AÑOS 2023-24 Y PRIMER TRIMESTRE 2025</t>
  </si>
  <si>
    <t>NOTA: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</si>
</sst>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2" xfId="0" applyNumberFormat="1" applyFont="1" applyFill="1" applyBorder="1"/>
    <xf numFmtId="0" fontId="3" fillId="0" borderId="5" xfId="0" applyNumberFormat="1" applyFont="1" applyFill="1" applyBorder="1"/>
    <xf numFmtId="0" fontId="3" fillId="2" borderId="6" xfId="0" applyNumberFormat="1" applyFont="1" applyFill="1" applyBorder="1" applyAlignment="1" applyProtection="1">
      <alignment horizontal="left"/>
    </xf>
    <xf numFmtId="164" fontId="6" fillId="2" borderId="6" xfId="0" applyNumberFormat="1" applyFont="1" applyFill="1" applyBorder="1" applyAlignment="1" applyProtection="1"/>
    <xf numFmtId="164" fontId="6" fillId="2" borderId="6" xfId="0" applyNumberFormat="1" applyFont="1" applyFill="1" applyBorder="1" applyAlignment="1" applyProtection="1">
      <alignment horizontal="right"/>
    </xf>
    <xf numFmtId="0" fontId="3" fillId="0" borderId="4" xfId="0" applyNumberFormat="1" applyFont="1" applyFill="1" applyBorder="1"/>
    <xf numFmtId="0" fontId="3" fillId="2" borderId="7" xfId="0" applyNumberFormat="1" applyFont="1" applyFill="1" applyBorder="1"/>
    <xf numFmtId="0" fontId="3" fillId="0" borderId="3" xfId="0" applyNumberFormat="1" applyFont="1" applyFill="1" applyBorder="1"/>
    <xf numFmtId="0" fontId="6" fillId="2" borderId="7" xfId="0" applyNumberFormat="1" applyFont="1" applyFill="1" applyBorder="1" applyAlignment="1" applyProtection="1"/>
    <xf numFmtId="0" fontId="3" fillId="0" borderId="0" xfId="0" applyNumberFormat="1" applyFont="1" applyFill="1"/>
    <xf numFmtId="0" fontId="3" fillId="0" borderId="1" xfId="0" applyNumberFormat="1" applyFont="1" applyFill="1" applyBorder="1"/>
    <xf numFmtId="0" fontId="5" fillId="2" borderId="0" xfId="0" applyNumberFormat="1" applyFont="1" applyFill="1" applyBorder="1" applyAlignment="1" applyProtection="1"/>
    <xf numFmtId="0" fontId="4" fillId="0" borderId="0" xfId="0" applyNumberFormat="1" applyFont="1" applyFill="1"/>
    <xf numFmtId="0" fontId="6" fillId="2" borderId="1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3" fillId="0" borderId="0" xfId="0" applyNumberFormat="1" applyFont="1" applyFill="1" applyBorder="1"/>
    <xf numFmtId="0" fontId="6" fillId="0" borderId="0" xfId="0" applyNumberFormat="1" applyFont="1" applyFill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6" fillId="2" borderId="0" xfId="0" applyNumberFormat="1" applyFont="1" applyFill="1" applyBorder="1" applyAlignment="1" applyProtection="1">
      <alignment horizontal="right"/>
    </xf>
    <xf numFmtId="0" fontId="7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Border="1"/>
    <xf numFmtId="0" fontId="6" fillId="2" borderId="6" xfId="0" applyNumberFormat="1" applyFont="1" applyFill="1" applyBorder="1" applyAlignment="1" applyProtection="1">
      <alignment horizontal="left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right"/>
    </xf>
    <xf numFmtId="0" fontId="3" fillId="0" borderId="6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/>
    <xf numFmtId="0" fontId="9" fillId="4" borderId="15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horizontal="center" vertical="center"/>
    </xf>
    <xf numFmtId="0" fontId="9" fillId="4" borderId="13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vertical="center"/>
    </xf>
    <xf numFmtId="0" fontId="9" fillId="4" borderId="14" xfId="0" applyNumberFormat="1" applyFont="1" applyFill="1" applyBorder="1" applyAlignment="1" applyProtection="1">
      <alignment horizontal="center" vertical="center"/>
    </xf>
    <xf numFmtId="164" fontId="5" fillId="2" borderId="6" xfId="0" applyNumberFormat="1" applyFont="1" applyFill="1" applyBorder="1" applyAlignment="1" applyProtection="1"/>
    <xf numFmtId="0" fontId="9" fillId="4" borderId="11" xfId="0" applyNumberFormat="1" applyFont="1" applyFill="1" applyBorder="1" applyAlignment="1">
      <alignment horizontal="left" vertical="center" wrapText="1"/>
    </xf>
    <xf numFmtId="0" fontId="9" fillId="4" borderId="12" xfId="0" applyNumberFormat="1" applyFont="1" applyFill="1" applyBorder="1" applyAlignment="1">
      <alignment horizontal="left" vertical="center" wrapText="1"/>
    </xf>
    <xf numFmtId="0" fontId="9" fillId="4" borderId="13" xfId="0" applyNumberFormat="1" applyFont="1" applyFill="1" applyBorder="1" applyAlignment="1">
      <alignment horizontal="left" vertical="center" wrapText="1"/>
    </xf>
    <xf numFmtId="0" fontId="9" fillId="4" borderId="19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1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>
      <alignment horizontal="right" vertical="center" wrapText="1"/>
    </xf>
    <xf numFmtId="0" fontId="9" fillId="4" borderId="0" xfId="0" applyNumberFormat="1" applyFont="1" applyFill="1" applyBorder="1" applyAlignment="1">
      <alignment horizontal="right" vertical="center" wrapText="1"/>
    </xf>
    <xf numFmtId="0" fontId="9" fillId="4" borderId="21" xfId="0" applyNumberFormat="1" applyFont="1" applyFill="1" applyBorder="1" applyAlignment="1">
      <alignment horizontal="right" vertical="center" wrapText="1"/>
    </xf>
    <xf numFmtId="0" fontId="9" fillId="4" borderId="20" xfId="0" applyNumberFormat="1" applyFont="1" applyFill="1" applyBorder="1" applyAlignment="1" applyProtection="1">
      <alignment horizontal="center" vertical="center"/>
    </xf>
    <xf numFmtId="0" fontId="9" fillId="4" borderId="21" xfId="0" applyNumberFormat="1" applyFont="1" applyFill="1" applyBorder="1" applyAlignment="1" applyProtection="1">
      <alignment horizontal="center" vertical="center"/>
    </xf>
    <xf numFmtId="0" fontId="9" fillId="4" borderId="13" xfId="0" applyNumberFormat="1" applyFont="1" applyFill="1" applyBorder="1" applyAlignment="1" applyProtection="1">
      <alignment horizontal="center" vertical="center"/>
    </xf>
    <xf numFmtId="0" fontId="9" fillId="4" borderId="18" xfId="0" applyNumberFormat="1" applyFont="1" applyFill="1" applyBorder="1" applyAlignment="1" applyProtection="1">
      <alignment horizontal="center" vertical="center"/>
    </xf>
    <xf numFmtId="0" fontId="9" fillId="4" borderId="8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 applyProtection="1">
      <alignment horizontal="center" vertical="center"/>
    </xf>
    <xf numFmtId="0" fontId="9" fillId="4" borderId="15" xfId="0" applyNumberFormat="1" applyFont="1" applyFill="1" applyBorder="1" applyAlignment="1">
      <alignment horizontal="center" vertical="center"/>
    </xf>
    <xf numFmtId="0" fontId="9" fillId="4" borderId="17" xfId="0" applyNumberFormat="1" applyFont="1" applyFill="1" applyBorder="1" applyAlignment="1">
      <alignment horizontal="center" vertical="center"/>
    </xf>
    <xf numFmtId="0" fontId="9" fillId="4" borderId="15" xfId="0" applyNumberFormat="1" applyFont="1" applyFill="1" applyBorder="1" applyAlignment="1" applyProtection="1">
      <alignment horizontal="center" vertical="center" wrapText="1"/>
    </xf>
    <xf numFmtId="0" fontId="9" fillId="4" borderId="1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0F20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0" customWidth="1"/>
    <col min="2" max="2" width="60.7109375" style="16" customWidth="1"/>
    <col min="3" max="3" width="11" style="10" customWidth="1"/>
    <col min="4" max="7" width="8.7109375" style="10" customWidth="1"/>
    <col min="8" max="8" width="17.85546875" style="10" customWidth="1"/>
    <col min="9" max="12" width="17.7109375" style="10" customWidth="1"/>
    <col min="13" max="13" width="17.85546875" style="10" customWidth="1"/>
    <col min="14" max="14" width="6.7109375" style="10" customWidth="1"/>
    <col min="15" max="16384" width="9.140625" style="10"/>
  </cols>
  <sheetData>
    <row r="1" spans="1:14" ht="12.75" customHeight="1" x14ac:dyDescent="0.2">
      <c r="A1" s="60" t="s">
        <v>12</v>
      </c>
      <c r="B1" s="60"/>
      <c r="C1" s="60"/>
      <c r="D1" s="60"/>
      <c r="E1" s="60"/>
      <c r="F1" s="60"/>
      <c r="G1" s="60"/>
      <c r="H1" s="61" t="s">
        <v>12</v>
      </c>
      <c r="I1" s="61"/>
      <c r="J1" s="61"/>
      <c r="K1" s="61"/>
      <c r="L1" s="61"/>
      <c r="M1" s="61"/>
      <c r="N1" s="61"/>
    </row>
    <row r="2" spans="1:14" ht="12.75" customHeight="1" x14ac:dyDescent="0.2">
      <c r="A2" s="62" t="s">
        <v>13</v>
      </c>
      <c r="B2" s="62"/>
      <c r="C2" s="62"/>
      <c r="D2" s="62"/>
      <c r="E2" s="62"/>
      <c r="F2" s="62"/>
      <c r="G2" s="62"/>
      <c r="H2" s="63" t="s">
        <v>13</v>
      </c>
      <c r="I2" s="63"/>
      <c r="J2" s="63"/>
      <c r="K2" s="63"/>
      <c r="L2" s="63"/>
      <c r="M2" s="63"/>
      <c r="N2" s="63"/>
    </row>
    <row r="3" spans="1:14" ht="12.75" customHeight="1" x14ac:dyDescent="0.2">
      <c r="A3" s="60" t="s">
        <v>14</v>
      </c>
      <c r="B3" s="60"/>
      <c r="C3" s="60"/>
      <c r="D3" s="60"/>
      <c r="E3" s="60"/>
      <c r="F3" s="60"/>
      <c r="G3" s="60"/>
      <c r="H3" s="60" t="s">
        <v>14</v>
      </c>
      <c r="I3" s="60"/>
      <c r="J3" s="60"/>
      <c r="K3" s="60"/>
      <c r="L3" s="60"/>
      <c r="M3" s="60"/>
      <c r="N3" s="60"/>
    </row>
    <row r="4" spans="1:14" ht="6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13" customFormat="1" ht="12.75" customHeight="1" x14ac:dyDescent="0.2">
      <c r="A5" s="20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1" t="s">
        <v>0</v>
      </c>
    </row>
    <row r="6" spans="1:14" s="13" customFormat="1" ht="12.75" customHeight="1" x14ac:dyDescent="0.2">
      <c r="A6" s="29" t="s">
        <v>69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30" t="s">
        <v>69</v>
      </c>
    </row>
    <row r="7" spans="1:14" ht="6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4.1" customHeight="1" x14ac:dyDescent="0.2">
      <c r="A8" s="41" t="s">
        <v>30</v>
      </c>
      <c r="B8" s="34"/>
      <c r="C8" s="44" t="s">
        <v>1</v>
      </c>
      <c r="D8" s="45"/>
      <c r="E8" s="45"/>
      <c r="F8" s="45"/>
      <c r="G8" s="46"/>
      <c r="H8" s="44" t="s">
        <v>1</v>
      </c>
      <c r="I8" s="45"/>
      <c r="J8" s="45"/>
      <c r="K8" s="45"/>
      <c r="L8" s="45"/>
      <c r="M8" s="46"/>
      <c r="N8" s="47" t="s">
        <v>30</v>
      </c>
    </row>
    <row r="9" spans="1:14" ht="14.1" customHeight="1" x14ac:dyDescent="0.2">
      <c r="A9" s="42"/>
      <c r="B9" s="35"/>
      <c r="C9" s="50" t="s">
        <v>31</v>
      </c>
      <c r="D9" s="51"/>
      <c r="E9" s="51"/>
      <c r="F9" s="51"/>
      <c r="G9" s="52"/>
      <c r="H9" s="50" t="s">
        <v>31</v>
      </c>
      <c r="I9" s="51"/>
      <c r="J9" s="51"/>
      <c r="K9" s="51"/>
      <c r="L9" s="51"/>
      <c r="M9" s="52"/>
      <c r="N9" s="48"/>
    </row>
    <row r="10" spans="1:14" ht="14.1" customHeight="1" x14ac:dyDescent="0.2">
      <c r="A10" s="42"/>
      <c r="B10" s="36" t="s">
        <v>2</v>
      </c>
      <c r="C10" s="53" t="s">
        <v>34</v>
      </c>
      <c r="D10" s="54"/>
      <c r="E10" s="54"/>
      <c r="F10" s="54"/>
      <c r="G10" s="55"/>
      <c r="H10" s="53" t="s">
        <v>68</v>
      </c>
      <c r="I10" s="54"/>
      <c r="J10" s="54"/>
      <c r="K10" s="54"/>
      <c r="L10" s="55"/>
      <c r="M10" s="37" t="s">
        <v>67</v>
      </c>
      <c r="N10" s="48"/>
    </row>
    <row r="11" spans="1:14" ht="14.1" customHeight="1" x14ac:dyDescent="0.2">
      <c r="A11" s="42"/>
      <c r="B11" s="35"/>
      <c r="C11" s="56" t="s">
        <v>3</v>
      </c>
      <c r="D11" s="53" t="s">
        <v>4</v>
      </c>
      <c r="E11" s="54"/>
      <c r="F11" s="54"/>
      <c r="G11" s="55"/>
      <c r="H11" s="56" t="s">
        <v>3</v>
      </c>
      <c r="I11" s="53" t="s">
        <v>4</v>
      </c>
      <c r="J11" s="54"/>
      <c r="K11" s="54"/>
      <c r="L11" s="55"/>
      <c r="M11" s="58" t="s">
        <v>33</v>
      </c>
      <c r="N11" s="48"/>
    </row>
    <row r="12" spans="1:14" ht="14.1" customHeight="1" x14ac:dyDescent="0.2">
      <c r="A12" s="43"/>
      <c r="B12" s="38"/>
      <c r="C12" s="57"/>
      <c r="D12" s="39" t="s">
        <v>5</v>
      </c>
      <c r="E12" s="39" t="s">
        <v>6</v>
      </c>
      <c r="F12" s="39" t="s">
        <v>7</v>
      </c>
      <c r="G12" s="39" t="s">
        <v>8</v>
      </c>
      <c r="H12" s="57"/>
      <c r="I12" s="39" t="s">
        <v>5</v>
      </c>
      <c r="J12" s="39" t="s">
        <v>6</v>
      </c>
      <c r="K12" s="39" t="s">
        <v>7</v>
      </c>
      <c r="L12" s="39" t="s">
        <v>8</v>
      </c>
      <c r="M12" s="59"/>
      <c r="N12" s="49"/>
    </row>
    <row r="13" spans="1:14" ht="6" customHeight="1" x14ac:dyDescent="0.2">
      <c r="A13" s="1"/>
      <c r="B13" s="31"/>
      <c r="C13" s="32"/>
      <c r="D13" s="32"/>
      <c r="E13" s="32"/>
      <c r="F13" s="32"/>
      <c r="G13" s="32"/>
      <c r="H13" s="33"/>
      <c r="I13" s="33"/>
      <c r="J13" s="33"/>
      <c r="K13" s="33"/>
      <c r="L13" s="33"/>
      <c r="M13" s="33"/>
      <c r="N13" s="2"/>
    </row>
    <row r="14" spans="1:14" ht="12.75" customHeight="1" x14ac:dyDescent="0.2">
      <c r="A14" s="1">
        <v>1</v>
      </c>
      <c r="B14" s="3" t="s">
        <v>15</v>
      </c>
      <c r="C14" s="40">
        <f>C25+C26+C27</f>
        <v>-2581.0013394499993</v>
      </c>
      <c r="D14" s="40">
        <f t="shared" ref="D14:G14" si="0">D25+D26+D27</f>
        <v>559.84799500999861</v>
      </c>
      <c r="E14" s="40">
        <f t="shared" si="0"/>
        <v>501.96048554999993</v>
      </c>
      <c r="F14" s="40">
        <f t="shared" si="0"/>
        <v>-1178.0305790300013</v>
      </c>
      <c r="G14" s="40">
        <f t="shared" si="0"/>
        <v>-2464.7792409799999</v>
      </c>
      <c r="H14" s="40">
        <f>H25+H26+H27</f>
        <v>1672.2214311800035</v>
      </c>
      <c r="I14" s="40">
        <f t="shared" ref="I14:M14" si="1">I25+I26+I27</f>
        <v>0.64930697999906783</v>
      </c>
      <c r="J14" s="40">
        <f t="shared" si="1"/>
        <v>497.59290916999964</v>
      </c>
      <c r="K14" s="40">
        <f t="shared" si="1"/>
        <v>740.77874557000086</v>
      </c>
      <c r="L14" s="40">
        <f t="shared" si="1"/>
        <v>433.20046946000093</v>
      </c>
      <c r="M14" s="40">
        <f t="shared" si="1"/>
        <v>174.81612865999969</v>
      </c>
      <c r="N14" s="2">
        <v>1</v>
      </c>
    </row>
    <row r="15" spans="1:14" ht="12.75" customHeight="1" x14ac:dyDescent="0.2">
      <c r="A15" s="1">
        <v>2</v>
      </c>
      <c r="B15" s="28" t="s">
        <v>56</v>
      </c>
      <c r="C15" s="4">
        <f>D15+E15+F15+G15</f>
        <v>17009.02543772</v>
      </c>
      <c r="D15" s="4">
        <v>4154.0598462600001</v>
      </c>
      <c r="E15" s="4">
        <v>4202.56958476</v>
      </c>
      <c r="F15" s="4">
        <v>4701.98178207</v>
      </c>
      <c r="G15" s="4">
        <v>3950.4142246300003</v>
      </c>
      <c r="H15" s="4">
        <f>I15+J15+K15+L15</f>
        <v>16009.456620919998</v>
      </c>
      <c r="I15" s="4">
        <v>3644.1783620199999</v>
      </c>
      <c r="J15" s="4">
        <v>3827.2987079299996</v>
      </c>
      <c r="K15" s="4">
        <v>4331.0723365799995</v>
      </c>
      <c r="L15" s="4">
        <v>4206.9072143900003</v>
      </c>
      <c r="M15" s="4">
        <v>3673.9036447899998</v>
      </c>
      <c r="N15" s="2">
        <v>2</v>
      </c>
    </row>
    <row r="16" spans="1:14" ht="12.75" customHeight="1" x14ac:dyDescent="0.2">
      <c r="A16" s="1">
        <v>3</v>
      </c>
      <c r="B16" s="28" t="s">
        <v>57</v>
      </c>
      <c r="C16" s="4">
        <f>D16+E16+F16+G16</f>
        <v>-30027.571904229997</v>
      </c>
      <c r="D16" s="4">
        <v>-6076.3543266799998</v>
      </c>
      <c r="E16" s="4">
        <v>-6500.5633876999982</v>
      </c>
      <c r="F16" s="4">
        <v>-8249.273848320001</v>
      </c>
      <c r="G16" s="4">
        <v>-9201.3803415300008</v>
      </c>
      <c r="H16" s="4">
        <f>I16+J16+K16+L16</f>
        <v>-25146.117630269997</v>
      </c>
      <c r="I16" s="4">
        <v>-6193.9643682300002</v>
      </c>
      <c r="J16" s="4">
        <v>-6422.489826</v>
      </c>
      <c r="K16" s="4">
        <v>-5992.0603953499985</v>
      </c>
      <c r="L16" s="4">
        <v>-6537.6030406899999</v>
      </c>
      <c r="M16" s="4">
        <v>-6561.7186357999999</v>
      </c>
      <c r="N16" s="2">
        <v>3</v>
      </c>
    </row>
    <row r="17" spans="1:14" ht="12.75" customHeight="1" x14ac:dyDescent="0.2">
      <c r="A17" s="1">
        <v>4</v>
      </c>
      <c r="B17" s="28" t="s">
        <v>16</v>
      </c>
      <c r="C17" s="40">
        <f>C15+C16</f>
        <v>-13018.546466509997</v>
      </c>
      <c r="D17" s="40">
        <f t="shared" ref="D17:G17" si="2">D15+D16</f>
        <v>-1922.2944804199997</v>
      </c>
      <c r="E17" s="40">
        <f t="shared" si="2"/>
        <v>-2297.9938029399982</v>
      </c>
      <c r="F17" s="40">
        <f t="shared" si="2"/>
        <v>-3547.292066250001</v>
      </c>
      <c r="G17" s="40">
        <f t="shared" si="2"/>
        <v>-5250.966116900001</v>
      </c>
      <c r="H17" s="40">
        <f>H15+H16</f>
        <v>-9136.6610093499985</v>
      </c>
      <c r="I17" s="40">
        <f t="shared" ref="I17:M17" si="3">I15+I16</f>
        <v>-2549.7860062100003</v>
      </c>
      <c r="J17" s="40">
        <f t="shared" si="3"/>
        <v>-2595.1911180700004</v>
      </c>
      <c r="K17" s="40">
        <f t="shared" si="3"/>
        <v>-1660.988058769999</v>
      </c>
      <c r="L17" s="40">
        <f t="shared" si="3"/>
        <v>-2330.6958262999997</v>
      </c>
      <c r="M17" s="40">
        <f t="shared" si="3"/>
        <v>-2887.8149910100001</v>
      </c>
      <c r="N17" s="2">
        <v>4</v>
      </c>
    </row>
    <row r="18" spans="1:14" ht="12.75" customHeight="1" x14ac:dyDescent="0.2">
      <c r="A18" s="1">
        <v>5</v>
      </c>
      <c r="B18" s="28" t="s">
        <v>58</v>
      </c>
      <c r="C18" s="4">
        <f>D18+E18+F18+G18</f>
        <v>19770.157861389998</v>
      </c>
      <c r="D18" s="4">
        <v>4797.6808601099983</v>
      </c>
      <c r="E18" s="4">
        <v>4798.2732770899984</v>
      </c>
      <c r="F18" s="4">
        <v>4978.91365099</v>
      </c>
      <c r="G18" s="4">
        <v>5195.2900732000007</v>
      </c>
      <c r="H18" s="4">
        <f>I18+J18+K18+L18</f>
        <v>20248.789220850002</v>
      </c>
      <c r="I18" s="4">
        <v>5034.1885282099993</v>
      </c>
      <c r="J18" s="4">
        <v>5053.6963151700002</v>
      </c>
      <c r="K18" s="4">
        <v>5046.8696920700004</v>
      </c>
      <c r="L18" s="4">
        <v>5114.0346854000009</v>
      </c>
      <c r="M18" s="4">
        <v>5635.0135540800002</v>
      </c>
      <c r="N18" s="2">
        <v>5</v>
      </c>
    </row>
    <row r="19" spans="1:14" ht="12.75" customHeight="1" x14ac:dyDescent="0.2">
      <c r="A19" s="1">
        <v>6</v>
      </c>
      <c r="B19" s="28" t="s">
        <v>59</v>
      </c>
      <c r="C19" s="4">
        <f>D19+E19+F19+G19</f>
        <v>-5556.0214675300003</v>
      </c>
      <c r="D19" s="4">
        <v>-1290.5658004300001</v>
      </c>
      <c r="E19" s="4">
        <v>-1204.9453570200001</v>
      </c>
      <c r="F19" s="4">
        <v>-1444.3408799200001</v>
      </c>
      <c r="G19" s="4">
        <v>-1616.16943016</v>
      </c>
      <c r="H19" s="4">
        <f>I19+J19+K19+L19</f>
        <v>-5313.2960999600009</v>
      </c>
      <c r="I19" s="4">
        <v>-1304.1617142300004</v>
      </c>
      <c r="J19" s="4">
        <v>-1204.4592713899999</v>
      </c>
      <c r="K19" s="4">
        <v>-1359.0401368600003</v>
      </c>
      <c r="L19" s="4">
        <v>-1445.6349774800001</v>
      </c>
      <c r="M19" s="4">
        <v>-1431.0774902900005</v>
      </c>
      <c r="N19" s="2">
        <v>6</v>
      </c>
    </row>
    <row r="20" spans="1:14" ht="12.75" customHeight="1" x14ac:dyDescent="0.2">
      <c r="A20" s="1">
        <v>7</v>
      </c>
      <c r="B20" s="28" t="s">
        <v>17</v>
      </c>
      <c r="C20" s="40">
        <f>C18+C19</f>
        <v>14214.136393859997</v>
      </c>
      <c r="D20" s="40">
        <f t="shared" ref="D20:G20" si="4">D18+D19</f>
        <v>3507.115059679998</v>
      </c>
      <c r="E20" s="40">
        <f t="shared" si="4"/>
        <v>3593.3279200699981</v>
      </c>
      <c r="F20" s="40">
        <f t="shared" si="4"/>
        <v>3534.5727710699998</v>
      </c>
      <c r="G20" s="40">
        <f t="shared" si="4"/>
        <v>3579.1206430400007</v>
      </c>
      <c r="H20" s="40">
        <f>H18+H19</f>
        <v>14935.493120890002</v>
      </c>
      <c r="I20" s="40">
        <f t="shared" ref="I20:M20" si="5">I18+I19</f>
        <v>3730.0268139799991</v>
      </c>
      <c r="J20" s="40">
        <f t="shared" si="5"/>
        <v>3849.23704378</v>
      </c>
      <c r="K20" s="40">
        <f t="shared" si="5"/>
        <v>3687.8295552099999</v>
      </c>
      <c r="L20" s="40">
        <f t="shared" si="5"/>
        <v>3668.3997079200008</v>
      </c>
      <c r="M20" s="40">
        <f t="shared" si="5"/>
        <v>4203.9360637899999</v>
      </c>
      <c r="N20" s="2">
        <v>7</v>
      </c>
    </row>
    <row r="21" spans="1:14" ht="12.75" customHeight="1" x14ac:dyDescent="0.2">
      <c r="A21" s="1">
        <v>8</v>
      </c>
      <c r="B21" s="28" t="s">
        <v>18</v>
      </c>
      <c r="C21" s="40">
        <f t="shared" ref="C21:M21" si="6">C17+C20</f>
        <v>1195.5899273499999</v>
      </c>
      <c r="D21" s="40">
        <f t="shared" si="6"/>
        <v>1584.8205792599983</v>
      </c>
      <c r="E21" s="40">
        <f t="shared" si="6"/>
        <v>1295.3341171299999</v>
      </c>
      <c r="F21" s="40">
        <f t="shared" si="6"/>
        <v>-12.719295180001154</v>
      </c>
      <c r="G21" s="40">
        <f t="shared" si="6"/>
        <v>-1671.8454738600003</v>
      </c>
      <c r="H21" s="40">
        <f t="shared" si="6"/>
        <v>5798.8321115400031</v>
      </c>
      <c r="I21" s="40">
        <f t="shared" si="6"/>
        <v>1180.2408077699988</v>
      </c>
      <c r="J21" s="40">
        <f t="shared" si="6"/>
        <v>1254.0459257099997</v>
      </c>
      <c r="K21" s="40">
        <f t="shared" si="6"/>
        <v>2026.8414964400008</v>
      </c>
      <c r="L21" s="40">
        <f t="shared" si="6"/>
        <v>1337.7038816200011</v>
      </c>
      <c r="M21" s="40">
        <f t="shared" si="6"/>
        <v>1316.1210727799998</v>
      </c>
      <c r="N21" s="2">
        <v>8</v>
      </c>
    </row>
    <row r="22" spans="1:14" ht="12.75" customHeight="1" x14ac:dyDescent="0.2">
      <c r="A22" s="1">
        <v>9</v>
      </c>
      <c r="B22" s="28" t="s">
        <v>60</v>
      </c>
      <c r="C22" s="4">
        <f>D22+E22+F22+G22</f>
        <v>3750.1551882200001</v>
      </c>
      <c r="D22" s="4">
        <v>953.67662602000007</v>
      </c>
      <c r="E22" s="4">
        <v>863.76411536000001</v>
      </c>
      <c r="F22" s="4">
        <v>935.79481124000006</v>
      </c>
      <c r="G22" s="4">
        <v>996.91963560000011</v>
      </c>
      <c r="H22" s="4">
        <f>I22+J22+K22+L22</f>
        <v>4312.4928377099995</v>
      </c>
      <c r="I22" s="4">
        <v>1139.09019513</v>
      </c>
      <c r="J22" s="4">
        <v>1056.8168184799999</v>
      </c>
      <c r="K22" s="4">
        <v>1058.15161629</v>
      </c>
      <c r="L22" s="4">
        <v>1058.4342078100001</v>
      </c>
      <c r="M22" s="4">
        <v>1038.5287667600001</v>
      </c>
      <c r="N22" s="2">
        <v>9</v>
      </c>
    </row>
    <row r="23" spans="1:14" ht="12.75" customHeight="1" x14ac:dyDescent="0.2">
      <c r="A23" s="1">
        <v>10</v>
      </c>
      <c r="B23" s="28" t="s">
        <v>61</v>
      </c>
      <c r="C23" s="4">
        <f>D23+E23+F23+G23</f>
        <v>-7384.2301414799995</v>
      </c>
      <c r="D23" s="4">
        <v>-1981.3790907699997</v>
      </c>
      <c r="E23" s="4">
        <v>-1632.36077819</v>
      </c>
      <c r="F23" s="4">
        <v>-2045.0545613099998</v>
      </c>
      <c r="G23" s="4">
        <v>-1725.4357112099999</v>
      </c>
      <c r="H23" s="4">
        <f>I23+J23+K23+L23</f>
        <v>-8260.3779232599991</v>
      </c>
      <c r="I23" s="4">
        <v>-2298.6873566199997</v>
      </c>
      <c r="J23" s="4">
        <v>-1780.6747047199999</v>
      </c>
      <c r="K23" s="4">
        <v>-2287.3021779999999</v>
      </c>
      <c r="L23" s="4">
        <v>-1893.7136839200002</v>
      </c>
      <c r="M23" s="4">
        <v>-2149.2542043500002</v>
      </c>
      <c r="N23" s="2">
        <v>10</v>
      </c>
    </row>
    <row r="24" spans="1:14" ht="12.75" customHeight="1" x14ac:dyDescent="0.2">
      <c r="A24" s="1">
        <v>11</v>
      </c>
      <c r="B24" s="28" t="s">
        <v>19</v>
      </c>
      <c r="C24" s="40">
        <f>C22+C23</f>
        <v>-3634.0749532599993</v>
      </c>
      <c r="D24" s="40">
        <f t="shared" ref="D24:G24" si="7">D22+D23</f>
        <v>-1027.7024647499998</v>
      </c>
      <c r="E24" s="40">
        <f t="shared" si="7"/>
        <v>-768.59666283000001</v>
      </c>
      <c r="F24" s="40">
        <f t="shared" si="7"/>
        <v>-1109.2597500699999</v>
      </c>
      <c r="G24" s="40">
        <f t="shared" si="7"/>
        <v>-728.5160756099998</v>
      </c>
      <c r="H24" s="40">
        <f>H22+H23</f>
        <v>-3947.8850855499995</v>
      </c>
      <c r="I24" s="40">
        <f t="shared" ref="I24:M24" si="8">I22+I23</f>
        <v>-1159.5971614899997</v>
      </c>
      <c r="J24" s="40">
        <f t="shared" si="8"/>
        <v>-723.85788623999997</v>
      </c>
      <c r="K24" s="40">
        <f t="shared" si="8"/>
        <v>-1229.1505617099999</v>
      </c>
      <c r="L24" s="40">
        <f t="shared" si="8"/>
        <v>-835.27947611000013</v>
      </c>
      <c r="M24" s="40">
        <f t="shared" si="8"/>
        <v>-1110.7254375900002</v>
      </c>
      <c r="N24" s="2">
        <v>11</v>
      </c>
    </row>
    <row r="25" spans="1:14" ht="12.75" customHeight="1" x14ac:dyDescent="0.2">
      <c r="A25" s="1">
        <v>12</v>
      </c>
      <c r="B25" s="28" t="s">
        <v>20</v>
      </c>
      <c r="C25" s="40">
        <f t="shared" ref="C25:M25" si="9">C21+C24</f>
        <v>-2438.4850259099994</v>
      </c>
      <c r="D25" s="40">
        <f t="shared" si="9"/>
        <v>557.11811450999858</v>
      </c>
      <c r="E25" s="40">
        <f t="shared" si="9"/>
        <v>526.73745429999985</v>
      </c>
      <c r="F25" s="40">
        <f t="shared" si="9"/>
        <v>-1121.979045250001</v>
      </c>
      <c r="G25" s="40">
        <f t="shared" si="9"/>
        <v>-2400.3615494700002</v>
      </c>
      <c r="H25" s="40">
        <f t="shared" si="9"/>
        <v>1850.9470259900036</v>
      </c>
      <c r="I25" s="40">
        <f t="shared" si="9"/>
        <v>20.643646279999075</v>
      </c>
      <c r="J25" s="40">
        <f t="shared" si="9"/>
        <v>530.18803946999969</v>
      </c>
      <c r="K25" s="40">
        <f t="shared" si="9"/>
        <v>797.69093473000089</v>
      </c>
      <c r="L25" s="40">
        <f t="shared" si="9"/>
        <v>502.42440551000095</v>
      </c>
      <c r="M25" s="40">
        <f t="shared" si="9"/>
        <v>205.39563518999967</v>
      </c>
      <c r="N25" s="2">
        <v>12</v>
      </c>
    </row>
    <row r="26" spans="1:14" ht="12.75" customHeight="1" x14ac:dyDescent="0.2">
      <c r="A26" s="1">
        <v>13</v>
      </c>
      <c r="B26" s="28" t="s">
        <v>62</v>
      </c>
      <c r="C26" s="4">
        <f>D26+E26+F26+G26</f>
        <v>912.81971837000003</v>
      </c>
      <c r="D26" s="4">
        <v>195.10803107999999</v>
      </c>
      <c r="E26" s="4">
        <v>211.71207518</v>
      </c>
      <c r="F26" s="4">
        <v>242.59509645999998</v>
      </c>
      <c r="G26" s="4">
        <v>263.40451565000001</v>
      </c>
      <c r="H26" s="4">
        <f>I26+J26+K26+L26</f>
        <v>879.73414121999997</v>
      </c>
      <c r="I26" s="4">
        <v>175.95433788</v>
      </c>
      <c r="J26" s="4">
        <v>213.50346722</v>
      </c>
      <c r="K26" s="4">
        <v>218.52855733000001</v>
      </c>
      <c r="L26" s="4">
        <v>271.74777878999998</v>
      </c>
      <c r="M26" s="4">
        <v>187.95026325000001</v>
      </c>
      <c r="N26" s="2">
        <v>13</v>
      </c>
    </row>
    <row r="27" spans="1:14" ht="12.75" customHeight="1" x14ac:dyDescent="0.2">
      <c r="A27" s="1">
        <v>14</v>
      </c>
      <c r="B27" s="28" t="s">
        <v>63</v>
      </c>
      <c r="C27" s="4">
        <f>D27+E27+F27+G27</f>
        <v>-1055.33603191</v>
      </c>
      <c r="D27" s="4">
        <v>-192.37815058000001</v>
      </c>
      <c r="E27" s="4">
        <v>-236.48904392999998</v>
      </c>
      <c r="F27" s="4">
        <v>-298.64663024000004</v>
      </c>
      <c r="G27" s="4">
        <v>-327.82220716</v>
      </c>
      <c r="H27" s="4">
        <f>I27+J27+K27+L27</f>
        <v>-1058.4597360299999</v>
      </c>
      <c r="I27" s="4">
        <v>-195.94867718</v>
      </c>
      <c r="J27" s="4">
        <v>-246.09859751999997</v>
      </c>
      <c r="K27" s="4">
        <v>-275.44074648999998</v>
      </c>
      <c r="L27" s="4">
        <v>-340.97171484</v>
      </c>
      <c r="M27" s="4">
        <v>-218.52976978000001</v>
      </c>
      <c r="N27" s="2">
        <v>14</v>
      </c>
    </row>
    <row r="28" spans="1:14" ht="12.75" customHeight="1" x14ac:dyDescent="0.2">
      <c r="A28" s="1">
        <v>15</v>
      </c>
      <c r="B28" s="28" t="s">
        <v>21</v>
      </c>
      <c r="C28" s="40">
        <f>C26+C27</f>
        <v>-142.51631353999994</v>
      </c>
      <c r="D28" s="40">
        <f t="shared" ref="D28:G28" si="10">D26+D27</f>
        <v>2.7298804999999788</v>
      </c>
      <c r="E28" s="40">
        <f t="shared" si="10"/>
        <v>-24.77696874999998</v>
      </c>
      <c r="F28" s="40">
        <f t="shared" si="10"/>
        <v>-56.051533780000057</v>
      </c>
      <c r="G28" s="40">
        <f t="shared" si="10"/>
        <v>-64.417691509999997</v>
      </c>
      <c r="H28" s="40">
        <f>H26+H27</f>
        <v>-178.72559480999996</v>
      </c>
      <c r="I28" s="40">
        <f t="shared" ref="I28:M28" si="11">I26+I27</f>
        <v>-19.994339300000007</v>
      </c>
      <c r="J28" s="40">
        <f t="shared" si="11"/>
        <v>-32.595130299999965</v>
      </c>
      <c r="K28" s="40">
        <f t="shared" si="11"/>
        <v>-56.912189159999969</v>
      </c>
      <c r="L28" s="40">
        <f t="shared" si="11"/>
        <v>-69.22393605000002</v>
      </c>
      <c r="M28" s="40">
        <f t="shared" si="11"/>
        <v>-30.579506530000003</v>
      </c>
      <c r="N28" s="2">
        <v>15</v>
      </c>
    </row>
    <row r="29" spans="1:14" ht="12.75" customHeight="1" x14ac:dyDescent="0.2">
      <c r="A29" s="1">
        <v>16</v>
      </c>
      <c r="B29" s="28" t="s">
        <v>22</v>
      </c>
      <c r="C29" s="40">
        <f t="shared" ref="C29:M29" si="12">C25+C28</f>
        <v>-2581.0013394499993</v>
      </c>
      <c r="D29" s="40">
        <f t="shared" si="12"/>
        <v>559.84799500999861</v>
      </c>
      <c r="E29" s="40">
        <f t="shared" si="12"/>
        <v>501.96048554999987</v>
      </c>
      <c r="F29" s="40">
        <f t="shared" si="12"/>
        <v>-1178.030579030001</v>
      </c>
      <c r="G29" s="40">
        <f t="shared" si="12"/>
        <v>-2464.7792409800004</v>
      </c>
      <c r="H29" s="40">
        <f t="shared" si="12"/>
        <v>1672.2214311800035</v>
      </c>
      <c r="I29" s="40">
        <f t="shared" si="12"/>
        <v>0.64930697999906783</v>
      </c>
      <c r="J29" s="40">
        <f t="shared" si="12"/>
        <v>497.59290916999976</v>
      </c>
      <c r="K29" s="40">
        <f t="shared" si="12"/>
        <v>740.77874557000086</v>
      </c>
      <c r="L29" s="40">
        <f t="shared" si="12"/>
        <v>433.20046946000093</v>
      </c>
      <c r="M29" s="40">
        <f t="shared" si="12"/>
        <v>174.81612865999966</v>
      </c>
      <c r="N29" s="2">
        <v>16</v>
      </c>
    </row>
    <row r="30" spans="1:14" ht="12.75" customHeight="1" x14ac:dyDescent="0.2">
      <c r="A30" s="1">
        <v>17</v>
      </c>
      <c r="B30" s="28" t="s">
        <v>23</v>
      </c>
      <c r="C30" s="40">
        <f>C31+C32</f>
        <v>9.1661486500000002</v>
      </c>
      <c r="D30" s="40">
        <f t="shared" ref="D30:G30" si="13">D31+D32</f>
        <v>2.2160400999999998</v>
      </c>
      <c r="E30" s="40">
        <f t="shared" si="13"/>
        <v>2.5151159999999999</v>
      </c>
      <c r="F30" s="40">
        <f t="shared" si="13"/>
        <v>2.3801190000000001</v>
      </c>
      <c r="G30" s="40">
        <f t="shared" si="13"/>
        <v>2.0548735499999999</v>
      </c>
      <c r="H30" s="40">
        <f>H31+H32</f>
        <v>2.6469553000000001</v>
      </c>
      <c r="I30" s="40">
        <f t="shared" ref="I30:M30" si="14">I31+I32</f>
        <v>0.88641603999999996</v>
      </c>
      <c r="J30" s="40">
        <f t="shared" si="14"/>
        <v>0.75453479999999995</v>
      </c>
      <c r="K30" s="40">
        <f t="shared" si="14"/>
        <v>0.59502975000000002</v>
      </c>
      <c r="L30" s="40">
        <f t="shared" si="14"/>
        <v>0.41097471000000002</v>
      </c>
      <c r="M30" s="40">
        <f t="shared" si="14"/>
        <v>0.28960000000000002</v>
      </c>
      <c r="N30" s="2">
        <v>17</v>
      </c>
    </row>
    <row r="31" spans="1:14" ht="12.75" customHeight="1" x14ac:dyDescent="0.2">
      <c r="A31" s="1">
        <v>18</v>
      </c>
      <c r="B31" s="28" t="s">
        <v>64</v>
      </c>
      <c r="C31" s="4">
        <f>D31+E31+F31+G31</f>
        <v>9.1661486500000002</v>
      </c>
      <c r="D31" s="4">
        <v>2.2160400999999998</v>
      </c>
      <c r="E31" s="4">
        <v>2.5151159999999999</v>
      </c>
      <c r="F31" s="4">
        <v>2.3801190000000001</v>
      </c>
      <c r="G31" s="4">
        <v>2.0548735499999999</v>
      </c>
      <c r="H31" s="4">
        <f>I31+J31+K31+L31</f>
        <v>2.6469553000000001</v>
      </c>
      <c r="I31" s="4">
        <v>0.88641603999999996</v>
      </c>
      <c r="J31" s="4">
        <v>0.75453479999999995</v>
      </c>
      <c r="K31" s="4">
        <v>0.59502975000000002</v>
      </c>
      <c r="L31" s="4">
        <v>0.41097471000000002</v>
      </c>
      <c r="M31" s="4">
        <v>0.28960000000000002</v>
      </c>
      <c r="N31" s="2">
        <v>18</v>
      </c>
    </row>
    <row r="32" spans="1:14" ht="12.75" customHeight="1" x14ac:dyDescent="0.2">
      <c r="A32" s="1">
        <v>19</v>
      </c>
      <c r="B32" s="28" t="s">
        <v>65</v>
      </c>
      <c r="C32" s="4">
        <f>D32+E32+F32+G32</f>
        <v>0</v>
      </c>
      <c r="D32" s="5">
        <v>0</v>
      </c>
      <c r="E32" s="5">
        <v>0</v>
      </c>
      <c r="F32" s="5">
        <v>0</v>
      </c>
      <c r="G32" s="5">
        <v>0</v>
      </c>
      <c r="H32" s="4">
        <f>I32+J32+K32+L32</f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2">
        <v>19</v>
      </c>
    </row>
    <row r="33" spans="1:14" ht="12.75" customHeight="1" x14ac:dyDescent="0.2">
      <c r="A33" s="1">
        <v>20</v>
      </c>
      <c r="B33" s="3" t="s">
        <v>35</v>
      </c>
      <c r="C33" s="40">
        <f>C14+C30</f>
        <v>-2571.8351907999991</v>
      </c>
      <c r="D33" s="40">
        <f t="shared" ref="D33:G33" si="15">D14+D30</f>
        <v>562.0640351099986</v>
      </c>
      <c r="E33" s="40">
        <f t="shared" si="15"/>
        <v>504.47560154999991</v>
      </c>
      <c r="F33" s="40">
        <f t="shared" si="15"/>
        <v>-1175.6504600300013</v>
      </c>
      <c r="G33" s="40">
        <f t="shared" si="15"/>
        <v>-2462.7243674299998</v>
      </c>
      <c r="H33" s="40">
        <f>H14+H30</f>
        <v>1674.8683864800034</v>
      </c>
      <c r="I33" s="40">
        <f t="shared" ref="I33:M33" si="16">I14+I30</f>
        <v>1.5357230199990677</v>
      </c>
      <c r="J33" s="40">
        <f t="shared" si="16"/>
        <v>498.34744396999963</v>
      </c>
      <c r="K33" s="40">
        <f t="shared" si="16"/>
        <v>741.37377532000085</v>
      </c>
      <c r="L33" s="40">
        <f t="shared" si="16"/>
        <v>433.61144417000094</v>
      </c>
      <c r="M33" s="40">
        <f t="shared" si="16"/>
        <v>175.1057286599997</v>
      </c>
      <c r="N33" s="2">
        <v>20</v>
      </c>
    </row>
    <row r="34" spans="1:14" ht="12.75" customHeight="1" x14ac:dyDescent="0.2">
      <c r="A34" s="1">
        <v>21</v>
      </c>
      <c r="B34" s="3" t="s">
        <v>24</v>
      </c>
      <c r="C34" s="40">
        <f>C35+C38+C41+C44+C49</f>
        <v>2256.5032387999977</v>
      </c>
      <c r="D34" s="40">
        <f t="shared" ref="D34:G34" si="17">D35+D38+D41+D44+D49</f>
        <v>-1455.7686073800005</v>
      </c>
      <c r="E34" s="40">
        <f t="shared" si="17"/>
        <v>278.46279289000051</v>
      </c>
      <c r="F34" s="40">
        <f t="shared" si="17"/>
        <v>762.39002147999963</v>
      </c>
      <c r="G34" s="40">
        <f t="shared" si="17"/>
        <v>2671.4190318099995</v>
      </c>
      <c r="H34" s="40">
        <f>H35+H38+H41+H44+H49</f>
        <v>3042.62467049</v>
      </c>
      <c r="I34" s="40">
        <f t="shared" ref="I34:M34" si="18">I35+I38+I41+I44+I49</f>
        <v>3358.20819261</v>
      </c>
      <c r="J34" s="40">
        <f t="shared" si="18"/>
        <v>-2038.3713265499994</v>
      </c>
      <c r="K34" s="40">
        <f t="shared" si="18"/>
        <v>550.23877395000022</v>
      </c>
      <c r="L34" s="40">
        <f t="shared" si="18"/>
        <v>1172.5490304800001</v>
      </c>
      <c r="M34" s="40">
        <f t="shared" si="18"/>
        <v>-2709.0103882899984</v>
      </c>
      <c r="N34" s="2">
        <v>21</v>
      </c>
    </row>
    <row r="35" spans="1:14" ht="12.75" customHeight="1" x14ac:dyDescent="0.2">
      <c r="A35" s="1">
        <v>22</v>
      </c>
      <c r="B35" s="3" t="s">
        <v>36</v>
      </c>
      <c r="C35" s="4">
        <f>C36+C37</f>
        <v>1386.0485246999997</v>
      </c>
      <c r="D35" s="4">
        <f t="shared" ref="D35:G35" si="19">D36+D37</f>
        <v>516.25767008000003</v>
      </c>
      <c r="E35" s="4">
        <f t="shared" si="19"/>
        <v>524.27805420000016</v>
      </c>
      <c r="F35" s="4">
        <f t="shared" si="19"/>
        <v>2.0003690100000426</v>
      </c>
      <c r="G35" s="4">
        <f t="shared" si="19"/>
        <v>343.51243140999958</v>
      </c>
      <c r="H35" s="4">
        <f>H36+H37</f>
        <v>2375.8831912300002</v>
      </c>
      <c r="I35" s="4">
        <f t="shared" ref="I35:M35" si="20">I36+I37</f>
        <v>979.76560637</v>
      </c>
      <c r="J35" s="4">
        <f t="shared" si="20"/>
        <v>524.12951147000001</v>
      </c>
      <c r="K35" s="4">
        <f t="shared" si="20"/>
        <v>663.57563619000007</v>
      </c>
      <c r="L35" s="4">
        <f t="shared" si="20"/>
        <v>208.41243720000003</v>
      </c>
      <c r="M35" s="4">
        <f t="shared" si="20"/>
        <v>350.74631303000001</v>
      </c>
      <c r="N35" s="2">
        <v>22</v>
      </c>
    </row>
    <row r="36" spans="1:14" ht="12.75" customHeight="1" x14ac:dyDescent="0.2">
      <c r="A36" s="1">
        <v>23</v>
      </c>
      <c r="B36" s="3" t="s">
        <v>38</v>
      </c>
      <c r="C36" s="4">
        <f>D36+E36+F36+G36</f>
        <v>-810.9633009500003</v>
      </c>
      <c r="D36" s="4">
        <v>-154.25892135000001</v>
      </c>
      <c r="E36" s="4">
        <v>-52.767143059999995</v>
      </c>
      <c r="F36" s="4">
        <v>-127.62655369999999</v>
      </c>
      <c r="G36" s="4">
        <v>-476.31068284000031</v>
      </c>
      <c r="H36" s="4">
        <f>I36+J36+K36+L36</f>
        <v>-456.74876796000001</v>
      </c>
      <c r="I36" s="4">
        <v>-103.21399818</v>
      </c>
      <c r="J36" s="4">
        <v>-94.670386329999999</v>
      </c>
      <c r="K36" s="4">
        <v>-52.042598840000004</v>
      </c>
      <c r="L36" s="4">
        <v>-206.82178460999998</v>
      </c>
      <c r="M36" s="4">
        <v>-175.28301110999999</v>
      </c>
      <c r="N36" s="2">
        <v>23</v>
      </c>
    </row>
    <row r="37" spans="1:14" ht="12.75" customHeight="1" x14ac:dyDescent="0.2">
      <c r="A37" s="1">
        <v>24</v>
      </c>
      <c r="B37" s="3" t="s">
        <v>39</v>
      </c>
      <c r="C37" s="4">
        <f>D37+E37+F37+G37</f>
        <v>2197.01182565</v>
      </c>
      <c r="D37" s="4">
        <v>670.51659143000006</v>
      </c>
      <c r="E37" s="4">
        <v>577.04519726000012</v>
      </c>
      <c r="F37" s="4">
        <v>129.62692271000003</v>
      </c>
      <c r="G37" s="4">
        <v>819.82311424999989</v>
      </c>
      <c r="H37" s="4">
        <f>I37+J37+K37+L37</f>
        <v>2832.6319591900001</v>
      </c>
      <c r="I37" s="4">
        <v>1082.97960455</v>
      </c>
      <c r="J37" s="4">
        <v>618.79989780000005</v>
      </c>
      <c r="K37" s="4">
        <v>715.61823503000005</v>
      </c>
      <c r="L37" s="4">
        <v>415.23422181000001</v>
      </c>
      <c r="M37" s="4">
        <v>526.02932413999997</v>
      </c>
      <c r="N37" s="2">
        <v>24</v>
      </c>
    </row>
    <row r="38" spans="1:14" ht="12.75" customHeight="1" x14ac:dyDescent="0.2">
      <c r="A38" s="1">
        <v>25</v>
      </c>
      <c r="B38" s="3" t="s">
        <v>37</v>
      </c>
      <c r="C38" s="4">
        <f>C39+C40</f>
        <v>-2241.9969284400004</v>
      </c>
      <c r="D38" s="4">
        <f t="shared" ref="D38:G38" si="21">D39+D40</f>
        <v>-1896.0846634500001</v>
      </c>
      <c r="E38" s="4">
        <f t="shared" si="21"/>
        <v>-1954.3690463699995</v>
      </c>
      <c r="F38" s="4">
        <f t="shared" si="21"/>
        <v>537.48341733999996</v>
      </c>
      <c r="G38" s="4">
        <f t="shared" si="21"/>
        <v>1070.97336404</v>
      </c>
      <c r="H38" s="4">
        <f>H39+H40</f>
        <v>-3572.0723737500002</v>
      </c>
      <c r="I38" s="4">
        <f t="shared" ref="I38:M38" si="22">I39+I40</f>
        <v>-1754.63966572</v>
      </c>
      <c r="J38" s="4">
        <f t="shared" si="22"/>
        <v>-1114.1735927799998</v>
      </c>
      <c r="K38" s="4">
        <f t="shared" si="22"/>
        <v>-81.141744360000018</v>
      </c>
      <c r="L38" s="4">
        <f t="shared" si="22"/>
        <v>-622.11737088999996</v>
      </c>
      <c r="M38" s="4">
        <f t="shared" si="22"/>
        <v>-2479.8057905399996</v>
      </c>
      <c r="N38" s="2">
        <v>25</v>
      </c>
    </row>
    <row r="39" spans="1:14" ht="12.75" customHeight="1" x14ac:dyDescent="0.2">
      <c r="A39" s="1">
        <v>26</v>
      </c>
      <c r="B39" s="3" t="s">
        <v>40</v>
      </c>
      <c r="C39" s="4">
        <f t="shared" ref="C39:C40" si="23">D39+E39+F39+G39</f>
        <v>104.94017945999997</v>
      </c>
      <c r="D39" s="4">
        <v>-842.61095931</v>
      </c>
      <c r="E39" s="4">
        <v>389.12224401999998</v>
      </c>
      <c r="F39" s="4">
        <v>623.00178548999997</v>
      </c>
      <c r="G39" s="4">
        <v>-64.572890739999991</v>
      </c>
      <c r="H39" s="4">
        <f t="shared" ref="H39:H40" si="24">I39+J39+K39+L39</f>
        <v>-237.18358319999993</v>
      </c>
      <c r="I39" s="4">
        <v>100.97539646999999</v>
      </c>
      <c r="J39" s="4">
        <v>-374.00153745999995</v>
      </c>
      <c r="K39" s="4">
        <v>-22.598858919999998</v>
      </c>
      <c r="L39" s="4">
        <v>58.441416709999999</v>
      </c>
      <c r="M39" s="4">
        <v>-351.65198392000002</v>
      </c>
      <c r="N39" s="2">
        <v>26</v>
      </c>
    </row>
    <row r="40" spans="1:14" ht="12.75" customHeight="1" x14ac:dyDescent="0.2">
      <c r="A40" s="1">
        <v>27</v>
      </c>
      <c r="B40" s="3" t="s">
        <v>41</v>
      </c>
      <c r="C40" s="4">
        <f t="shared" si="23"/>
        <v>-2346.9371079000002</v>
      </c>
      <c r="D40" s="4">
        <v>-1053.4737041400001</v>
      </c>
      <c r="E40" s="4">
        <v>-2343.4912903899994</v>
      </c>
      <c r="F40" s="4">
        <v>-85.518368150000015</v>
      </c>
      <c r="G40" s="4">
        <v>1135.54625478</v>
      </c>
      <c r="H40" s="4">
        <f t="shared" si="24"/>
        <v>-3334.8887905500001</v>
      </c>
      <c r="I40" s="4">
        <v>-1855.6150621900001</v>
      </c>
      <c r="J40" s="4">
        <v>-740.17205531999991</v>
      </c>
      <c r="K40" s="4">
        <v>-58.54288544000002</v>
      </c>
      <c r="L40" s="4">
        <v>-680.55878759999996</v>
      </c>
      <c r="M40" s="4">
        <v>-2128.1538066199996</v>
      </c>
      <c r="N40" s="2">
        <v>27</v>
      </c>
    </row>
    <row r="41" spans="1:14" ht="12.75" customHeight="1" x14ac:dyDescent="0.2">
      <c r="A41" s="1">
        <v>28</v>
      </c>
      <c r="B41" s="3" t="s">
        <v>25</v>
      </c>
      <c r="C41" s="4">
        <f>C42+C43</f>
        <v>2922.3107424499995</v>
      </c>
      <c r="D41" s="4">
        <f t="shared" ref="D41:G41" si="25">D42+D43</f>
        <v>1626.0559009999995</v>
      </c>
      <c r="E41" s="4">
        <f t="shared" si="25"/>
        <v>-3.4691751800000001</v>
      </c>
      <c r="F41" s="4">
        <f t="shared" si="25"/>
        <v>-47.048003929999993</v>
      </c>
      <c r="G41" s="4">
        <f t="shared" si="25"/>
        <v>1346.7720205600003</v>
      </c>
      <c r="H41" s="4">
        <f>H42+H43</f>
        <v>2807.1309354400005</v>
      </c>
      <c r="I41" s="4">
        <f t="shared" ref="I41:M41" si="26">I42+I43</f>
        <v>3089.2595602400002</v>
      </c>
      <c r="J41" s="4">
        <f t="shared" si="26"/>
        <v>46.336194119999995</v>
      </c>
      <c r="K41" s="4">
        <f t="shared" si="26"/>
        <v>-361.59847026999995</v>
      </c>
      <c r="L41" s="4">
        <f t="shared" si="26"/>
        <v>33.133651350000015</v>
      </c>
      <c r="M41" s="4">
        <f t="shared" si="26"/>
        <v>-520.74969094999994</v>
      </c>
      <c r="N41" s="2">
        <v>28</v>
      </c>
    </row>
    <row r="42" spans="1:14" ht="12.75" customHeight="1" x14ac:dyDescent="0.2">
      <c r="A42" s="1">
        <v>29</v>
      </c>
      <c r="B42" s="3" t="s">
        <v>42</v>
      </c>
      <c r="C42" s="4">
        <f t="shared" ref="C42:C43" si="27">D42+E42+F42+G42</f>
        <v>0</v>
      </c>
      <c r="D42" s="5">
        <v>0</v>
      </c>
      <c r="E42" s="5">
        <v>0</v>
      </c>
      <c r="F42" s="5">
        <v>0</v>
      </c>
      <c r="G42" s="5">
        <v>0</v>
      </c>
      <c r="H42" s="4">
        <f t="shared" ref="H42:H43" si="28">I42+J42+K42+L42</f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2">
        <v>29</v>
      </c>
    </row>
    <row r="43" spans="1:14" ht="12.75" customHeight="1" x14ac:dyDescent="0.2">
      <c r="A43" s="1">
        <v>30</v>
      </c>
      <c r="B43" s="3" t="s">
        <v>43</v>
      </c>
      <c r="C43" s="4">
        <f t="shared" si="27"/>
        <v>2922.3107424499995</v>
      </c>
      <c r="D43" s="4">
        <v>1626.0559009999995</v>
      </c>
      <c r="E43" s="4">
        <v>-3.4691751800000001</v>
      </c>
      <c r="F43" s="4">
        <v>-47.048003929999993</v>
      </c>
      <c r="G43" s="4">
        <v>1346.7720205600003</v>
      </c>
      <c r="H43" s="4">
        <f t="shared" si="28"/>
        <v>2807.1309354400005</v>
      </c>
      <c r="I43" s="4">
        <v>3089.2595602400002</v>
      </c>
      <c r="J43" s="4">
        <v>46.336194119999995</v>
      </c>
      <c r="K43" s="4">
        <v>-361.59847026999995</v>
      </c>
      <c r="L43" s="4">
        <v>33.133651350000015</v>
      </c>
      <c r="M43" s="4">
        <v>-520.74969094999994</v>
      </c>
      <c r="N43" s="2">
        <v>30</v>
      </c>
    </row>
    <row r="44" spans="1:14" ht="12.75" customHeight="1" x14ac:dyDescent="0.2">
      <c r="A44" s="1">
        <v>31</v>
      </c>
      <c r="B44" s="3" t="s">
        <v>26</v>
      </c>
      <c r="C44" s="4">
        <f>C45+C46+C47+C48</f>
        <v>-3561.7968839700015</v>
      </c>
      <c r="D44" s="4">
        <f t="shared" ref="D44:G44" si="29">D45+D46+D47+D48</f>
        <v>-2681.74224108</v>
      </c>
      <c r="E44" s="4">
        <f t="shared" si="29"/>
        <v>842.86814096000001</v>
      </c>
      <c r="F44" s="4">
        <f t="shared" si="29"/>
        <v>590.22243804999971</v>
      </c>
      <c r="G44" s="4">
        <f t="shared" si="29"/>
        <v>-2313.1452219000012</v>
      </c>
      <c r="H44" s="4">
        <f>H45+H46+H47+H48</f>
        <v>-4292.2852306000004</v>
      </c>
      <c r="I44" s="4">
        <f t="shared" ref="I44:M44" si="30">I45+I46+I47+I48</f>
        <v>1993.6345101699999</v>
      </c>
      <c r="J44" s="4">
        <f t="shared" si="30"/>
        <v>-2019.2493371099997</v>
      </c>
      <c r="K44" s="4">
        <f t="shared" si="30"/>
        <v>-1779.35985742</v>
      </c>
      <c r="L44" s="4">
        <f t="shared" si="30"/>
        <v>-2487.3105462399999</v>
      </c>
      <c r="M44" s="4">
        <f t="shared" si="30"/>
        <v>-2463.3880881699997</v>
      </c>
      <c r="N44" s="2">
        <v>31</v>
      </c>
    </row>
    <row r="45" spans="1:14" ht="12.75" customHeight="1" x14ac:dyDescent="0.2">
      <c r="A45" s="1">
        <v>32</v>
      </c>
      <c r="B45" s="3" t="s">
        <v>44</v>
      </c>
      <c r="C45" s="4">
        <f t="shared" ref="C45:C48" si="31">D45+E45+F45+G45</f>
        <v>0</v>
      </c>
      <c r="D45" s="5">
        <v>0</v>
      </c>
      <c r="E45" s="5">
        <v>0</v>
      </c>
      <c r="F45" s="5">
        <v>0</v>
      </c>
      <c r="G45" s="5">
        <v>0</v>
      </c>
      <c r="H45" s="4">
        <f t="shared" ref="H45:H48" si="32">I45+J45+K45+L45</f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2">
        <v>32</v>
      </c>
    </row>
    <row r="46" spans="1:14" ht="12.75" customHeight="1" x14ac:dyDescent="0.2">
      <c r="A46" s="1">
        <v>33</v>
      </c>
      <c r="B46" s="3" t="s">
        <v>45</v>
      </c>
      <c r="C46" s="4">
        <f t="shared" si="31"/>
        <v>72.367149990000001</v>
      </c>
      <c r="D46" s="4">
        <v>81.174306740000006</v>
      </c>
      <c r="E46" s="4">
        <v>-15.26944125</v>
      </c>
      <c r="F46" s="4">
        <v>-6.3478216499999993</v>
      </c>
      <c r="G46" s="4">
        <v>12.810106149999996</v>
      </c>
      <c r="H46" s="4">
        <f t="shared" si="32"/>
        <v>9.2392291600000043</v>
      </c>
      <c r="I46" s="4">
        <v>2.0645249000000003</v>
      </c>
      <c r="J46" s="4">
        <v>-16.123451799999998</v>
      </c>
      <c r="K46" s="4">
        <v>-7.3802280400000004</v>
      </c>
      <c r="L46" s="4">
        <v>30.678384100000002</v>
      </c>
      <c r="M46" s="4">
        <v>-8.3146938600000002</v>
      </c>
      <c r="N46" s="2">
        <v>33</v>
      </c>
    </row>
    <row r="47" spans="1:14" ht="12.75" customHeight="1" x14ac:dyDescent="0.2">
      <c r="A47" s="1">
        <v>34</v>
      </c>
      <c r="B47" s="3" t="s">
        <v>46</v>
      </c>
      <c r="C47" s="4">
        <f t="shared" si="31"/>
        <v>-3128.5021578200012</v>
      </c>
      <c r="D47" s="4">
        <v>-1934.3056866699999</v>
      </c>
      <c r="E47" s="4">
        <v>110.43261022999999</v>
      </c>
      <c r="F47" s="4">
        <v>1446.21877305</v>
      </c>
      <c r="G47" s="4">
        <v>-2750.8478544300015</v>
      </c>
      <c r="H47" s="4">
        <f t="shared" si="32"/>
        <v>-3788.4099120999999</v>
      </c>
      <c r="I47" s="4">
        <v>1483.2599928699999</v>
      </c>
      <c r="J47" s="4">
        <v>-1392.3531900599999</v>
      </c>
      <c r="K47" s="4">
        <v>-1697.7970194699999</v>
      </c>
      <c r="L47" s="4">
        <v>-2181.5196954399999</v>
      </c>
      <c r="M47" s="4">
        <v>-1573.5949318400001</v>
      </c>
      <c r="N47" s="2">
        <v>34</v>
      </c>
    </row>
    <row r="48" spans="1:14" ht="12.75" customHeight="1" x14ac:dyDescent="0.2">
      <c r="A48" s="1">
        <v>35</v>
      </c>
      <c r="B48" s="3" t="s">
        <v>47</v>
      </c>
      <c r="C48" s="4">
        <f t="shared" si="31"/>
        <v>-505.66187614000023</v>
      </c>
      <c r="D48" s="4">
        <v>-828.61086114999989</v>
      </c>
      <c r="E48" s="4">
        <v>747.70497197999998</v>
      </c>
      <c r="F48" s="4">
        <v>-849.64851335000026</v>
      </c>
      <c r="G48" s="4">
        <v>424.89252637999994</v>
      </c>
      <c r="H48" s="4">
        <f t="shared" si="32"/>
        <v>-513.11454765999997</v>
      </c>
      <c r="I48" s="4">
        <v>508.3099924</v>
      </c>
      <c r="J48" s="4">
        <v>-610.77269524999997</v>
      </c>
      <c r="K48" s="4">
        <v>-74.182609910000025</v>
      </c>
      <c r="L48" s="4">
        <v>-336.4692349</v>
      </c>
      <c r="M48" s="4">
        <v>-881.47846246999984</v>
      </c>
      <c r="N48" s="2">
        <v>35</v>
      </c>
    </row>
    <row r="49" spans="1:14" ht="12.75" customHeight="1" x14ac:dyDescent="0.2">
      <c r="A49" s="1">
        <v>36</v>
      </c>
      <c r="B49" s="3" t="s">
        <v>27</v>
      </c>
      <c r="C49" s="4">
        <f>C50+C51+C52+C53</f>
        <v>3751.9377840600005</v>
      </c>
      <c r="D49" s="4">
        <f t="shared" ref="D49:G49" si="33">D50+D51+D52+D53</f>
        <v>979.74472606999996</v>
      </c>
      <c r="E49" s="4">
        <f t="shared" si="33"/>
        <v>869.15481928000008</v>
      </c>
      <c r="F49" s="4">
        <f t="shared" si="33"/>
        <v>-320.26819898999997</v>
      </c>
      <c r="G49" s="4">
        <f t="shared" si="33"/>
        <v>2223.3064377000005</v>
      </c>
      <c r="H49" s="4">
        <f>H50+H51+H52+H53</f>
        <v>5723.9681481699999</v>
      </c>
      <c r="I49" s="4">
        <f t="shared" ref="I49:M49" si="34">I50+I51+I52+I53</f>
        <v>-949.81181845000015</v>
      </c>
      <c r="J49" s="4">
        <f t="shared" si="34"/>
        <v>524.58589774999996</v>
      </c>
      <c r="K49" s="4">
        <f t="shared" si="34"/>
        <v>2108.7632098100003</v>
      </c>
      <c r="L49" s="4">
        <f t="shared" si="34"/>
        <v>4040.4308590599999</v>
      </c>
      <c r="M49" s="4">
        <f t="shared" si="34"/>
        <v>2404.1868683400007</v>
      </c>
      <c r="N49" s="2">
        <v>36</v>
      </c>
    </row>
    <row r="50" spans="1:14" ht="12.75" customHeight="1" x14ac:dyDescent="0.2">
      <c r="A50" s="1">
        <v>37</v>
      </c>
      <c r="B50" s="3" t="s">
        <v>48</v>
      </c>
      <c r="C50" s="4">
        <f t="shared" ref="C50:C53" si="35">D50+E50+F50+G50</f>
        <v>-62.963042200000004</v>
      </c>
      <c r="D50" s="4">
        <v>-32.825188439999998</v>
      </c>
      <c r="E50" s="4">
        <v>0.32541484999999987</v>
      </c>
      <c r="F50" s="4">
        <v>-32.291666440000007</v>
      </c>
      <c r="G50" s="4">
        <v>1.8283978300000001</v>
      </c>
      <c r="H50" s="4">
        <f t="shared" ref="H50:H53" si="36">I50+J50+K50+L50</f>
        <v>191.89508028999998</v>
      </c>
      <c r="I50" s="4">
        <v>-33.599867770000003</v>
      </c>
      <c r="J50" s="4">
        <v>1.0037525</v>
      </c>
      <c r="K50" s="4">
        <v>217.89482025999999</v>
      </c>
      <c r="L50" s="4">
        <v>6.5963753000000001</v>
      </c>
      <c r="M50" s="4">
        <v>212.83424058000003</v>
      </c>
      <c r="N50" s="2">
        <v>37</v>
      </c>
    </row>
    <row r="51" spans="1:14" ht="12.75" customHeight="1" x14ac:dyDescent="0.2">
      <c r="A51" s="1">
        <v>38</v>
      </c>
      <c r="B51" s="3" t="s">
        <v>49</v>
      </c>
      <c r="C51" s="4">
        <f t="shared" si="35"/>
        <v>108.66593466</v>
      </c>
      <c r="D51" s="4">
        <v>-117.62290969</v>
      </c>
      <c r="E51" s="4">
        <v>-105.5790777</v>
      </c>
      <c r="F51" s="4">
        <v>172.58019814000002</v>
      </c>
      <c r="G51" s="4">
        <v>159.28772390999998</v>
      </c>
      <c r="H51" s="4">
        <f t="shared" si="36"/>
        <v>1889.30949938</v>
      </c>
      <c r="I51" s="4">
        <v>-139.65439910000001</v>
      </c>
      <c r="J51" s="4">
        <v>696.38603864999993</v>
      </c>
      <c r="K51" s="4">
        <v>-180.20226706</v>
      </c>
      <c r="L51" s="4">
        <v>1512.78012689</v>
      </c>
      <c r="M51" s="4">
        <v>1374.40187287</v>
      </c>
      <c r="N51" s="2">
        <v>38</v>
      </c>
    </row>
    <row r="52" spans="1:14" ht="12.75" customHeight="1" x14ac:dyDescent="0.2">
      <c r="A52" s="1">
        <v>39</v>
      </c>
      <c r="B52" s="3" t="s">
        <v>50</v>
      </c>
      <c r="C52" s="4">
        <f t="shared" si="35"/>
        <v>3447.5773901400007</v>
      </c>
      <c r="D52" s="4">
        <v>1071.1614932800001</v>
      </c>
      <c r="E52" s="4">
        <v>1461.7069817400002</v>
      </c>
      <c r="F52" s="4">
        <v>-683.95525743999997</v>
      </c>
      <c r="G52" s="4">
        <v>1598.6641725600005</v>
      </c>
      <c r="H52" s="4">
        <f t="shared" si="36"/>
        <v>3261.8533674699997</v>
      </c>
      <c r="I52" s="4">
        <v>-669.04041294000012</v>
      </c>
      <c r="J52" s="4">
        <v>-435.27177777000009</v>
      </c>
      <c r="K52" s="4">
        <v>1830.4814845400001</v>
      </c>
      <c r="L52" s="4">
        <v>2535.68407364</v>
      </c>
      <c r="M52" s="4">
        <v>250.84611256000039</v>
      </c>
      <c r="N52" s="2">
        <v>39</v>
      </c>
    </row>
    <row r="53" spans="1:14" ht="12.75" customHeight="1" x14ac:dyDescent="0.2">
      <c r="A53" s="1">
        <v>40</v>
      </c>
      <c r="B53" s="3" t="s">
        <v>51</v>
      </c>
      <c r="C53" s="4">
        <f t="shared" si="35"/>
        <v>258.65750145999988</v>
      </c>
      <c r="D53" s="4">
        <v>59.031330919999981</v>
      </c>
      <c r="E53" s="4">
        <v>-487.29849961000008</v>
      </c>
      <c r="F53" s="4">
        <v>223.39852674999997</v>
      </c>
      <c r="G53" s="4">
        <v>463.52614340000002</v>
      </c>
      <c r="H53" s="4">
        <f t="shared" si="36"/>
        <v>380.91020103000005</v>
      </c>
      <c r="I53" s="4">
        <v>-107.51713864</v>
      </c>
      <c r="J53" s="4">
        <v>262.46788437000004</v>
      </c>
      <c r="K53" s="4">
        <v>240.58917207000002</v>
      </c>
      <c r="L53" s="4">
        <v>-14.629716769999998</v>
      </c>
      <c r="M53" s="4">
        <v>566.10464232999993</v>
      </c>
      <c r="N53" s="2">
        <v>40</v>
      </c>
    </row>
    <row r="54" spans="1:14" ht="12.75" customHeight="1" x14ac:dyDescent="0.2">
      <c r="A54" s="1">
        <v>41</v>
      </c>
      <c r="B54" s="3" t="s">
        <v>52</v>
      </c>
      <c r="C54" s="40">
        <f t="shared" ref="C54:M54" si="37">C33+C34</f>
        <v>-315.33195200000137</v>
      </c>
      <c r="D54" s="40">
        <f t="shared" si="37"/>
        <v>-893.7045722700019</v>
      </c>
      <c r="E54" s="40">
        <f t="shared" si="37"/>
        <v>782.93839444000037</v>
      </c>
      <c r="F54" s="40">
        <f t="shared" si="37"/>
        <v>-413.26043855000171</v>
      </c>
      <c r="G54" s="40">
        <f t="shared" si="37"/>
        <v>208.69466437999972</v>
      </c>
      <c r="H54" s="40">
        <f t="shared" si="37"/>
        <v>4717.4930569700036</v>
      </c>
      <c r="I54" s="40">
        <f t="shared" si="37"/>
        <v>3359.7439156299988</v>
      </c>
      <c r="J54" s="40">
        <f t="shared" si="37"/>
        <v>-1540.0238825799997</v>
      </c>
      <c r="K54" s="40">
        <f t="shared" si="37"/>
        <v>1291.6125492700012</v>
      </c>
      <c r="L54" s="40">
        <f t="shared" si="37"/>
        <v>1606.1604746500011</v>
      </c>
      <c r="M54" s="40">
        <f t="shared" si="37"/>
        <v>-2533.9046596299986</v>
      </c>
      <c r="N54" s="2">
        <v>41</v>
      </c>
    </row>
    <row r="55" spans="1:14" ht="12.75" customHeight="1" x14ac:dyDescent="0.2">
      <c r="A55" s="1">
        <v>42</v>
      </c>
      <c r="B55" s="3" t="s">
        <v>28</v>
      </c>
      <c r="C55" s="40">
        <f t="shared" ref="C55:M55" si="38">-C54-C57</f>
        <v>-314.55628051999906</v>
      </c>
      <c r="D55" s="40">
        <f t="shared" si="38"/>
        <v>687.5557494000019</v>
      </c>
      <c r="E55" s="40">
        <f t="shared" si="38"/>
        <v>-1486.2911001600005</v>
      </c>
      <c r="F55" s="40">
        <f t="shared" si="38"/>
        <v>-881.23334831999864</v>
      </c>
      <c r="G55" s="40">
        <f t="shared" si="38"/>
        <v>1365.4124185599999</v>
      </c>
      <c r="H55" s="40">
        <f t="shared" si="38"/>
        <v>-4631.4915891000037</v>
      </c>
      <c r="I55" s="40">
        <f t="shared" si="38"/>
        <v>-2505.3192504199988</v>
      </c>
      <c r="J55" s="40">
        <f t="shared" si="38"/>
        <v>-806.35789540000087</v>
      </c>
      <c r="K55" s="40">
        <f t="shared" si="38"/>
        <v>-1269.2769946200012</v>
      </c>
      <c r="L55" s="40">
        <f t="shared" si="38"/>
        <v>-50.537448660001246</v>
      </c>
      <c r="M55" s="40">
        <f t="shared" si="38"/>
        <v>898.44388164999873</v>
      </c>
      <c r="N55" s="2">
        <v>42</v>
      </c>
    </row>
    <row r="56" spans="1:14" ht="12.75" customHeight="1" x14ac:dyDescent="0.2">
      <c r="A56" s="1">
        <v>43</v>
      </c>
      <c r="B56" s="3" t="s">
        <v>66</v>
      </c>
      <c r="C56" s="40">
        <f t="shared" ref="C56:M56" si="39">C54+C55</f>
        <v>-629.88823252000043</v>
      </c>
      <c r="D56" s="40">
        <f t="shared" si="39"/>
        <v>-206.14882287</v>
      </c>
      <c r="E56" s="40">
        <f t="shared" si="39"/>
        <v>-703.35270572000013</v>
      </c>
      <c r="F56" s="40">
        <f t="shared" si="39"/>
        <v>-1294.4937868700003</v>
      </c>
      <c r="G56" s="40">
        <f t="shared" si="39"/>
        <v>1574.1070829399996</v>
      </c>
      <c r="H56" s="40">
        <f t="shared" si="39"/>
        <v>86.001467869999942</v>
      </c>
      <c r="I56" s="40">
        <f t="shared" si="39"/>
        <v>854.42466521000006</v>
      </c>
      <c r="J56" s="40">
        <f t="shared" si="39"/>
        <v>-2346.3817779800006</v>
      </c>
      <c r="K56" s="40">
        <f t="shared" si="39"/>
        <v>22.335554649999949</v>
      </c>
      <c r="L56" s="40">
        <f t="shared" si="39"/>
        <v>1555.6230259899999</v>
      </c>
      <c r="M56" s="40">
        <f t="shared" si="39"/>
        <v>-1635.4607779799999</v>
      </c>
      <c r="N56" s="2">
        <v>43</v>
      </c>
    </row>
    <row r="57" spans="1:14" ht="12.75" customHeight="1" x14ac:dyDescent="0.2">
      <c r="A57" s="1">
        <v>44</v>
      </c>
      <c r="B57" s="3" t="s">
        <v>29</v>
      </c>
      <c r="C57" s="40">
        <f>C58+C59+C60</f>
        <v>629.88823252000043</v>
      </c>
      <c r="D57" s="40">
        <f t="shared" ref="D57:G57" si="40">D58+D59+D60</f>
        <v>206.14882286999998</v>
      </c>
      <c r="E57" s="40">
        <f t="shared" si="40"/>
        <v>703.35270572000002</v>
      </c>
      <c r="F57" s="40">
        <f t="shared" si="40"/>
        <v>1294.4937868700003</v>
      </c>
      <c r="G57" s="40">
        <f t="shared" si="40"/>
        <v>-1574.1070829399996</v>
      </c>
      <c r="H57" s="40">
        <f>H58+H59+H60</f>
        <v>-86.001467869999487</v>
      </c>
      <c r="I57" s="40">
        <f t="shared" ref="I57:M57" si="41">I58+I59+I60</f>
        <v>-854.42466520999994</v>
      </c>
      <c r="J57" s="40">
        <f t="shared" si="41"/>
        <v>2346.3817779800006</v>
      </c>
      <c r="K57" s="40">
        <f t="shared" si="41"/>
        <v>-22.335554650000006</v>
      </c>
      <c r="L57" s="40">
        <f t="shared" si="41"/>
        <v>-1555.6230259899999</v>
      </c>
      <c r="M57" s="40">
        <f t="shared" si="41"/>
        <v>1635.4607779799999</v>
      </c>
      <c r="N57" s="2">
        <v>44</v>
      </c>
    </row>
    <row r="58" spans="1:14" ht="12.75" customHeight="1" x14ac:dyDescent="0.2">
      <c r="A58" s="1">
        <v>45</v>
      </c>
      <c r="B58" s="3" t="s">
        <v>53</v>
      </c>
      <c r="C58" s="4">
        <f t="shared" ref="C58:C60" si="42">D58+E58+F58+G58</f>
        <v>123.61736485000029</v>
      </c>
      <c r="D58" s="4">
        <v>1.6317190100000001</v>
      </c>
      <c r="E58" s="4">
        <v>873.90527652000003</v>
      </c>
      <c r="F58" s="4">
        <v>1266.1871809500003</v>
      </c>
      <c r="G58" s="4">
        <v>-2018.1068116299998</v>
      </c>
      <c r="H58" s="4">
        <f t="shared" ref="H58:H60" si="43">I58+J58+K58+L58</f>
        <v>-115.63302765999947</v>
      </c>
      <c r="I58" s="4">
        <v>-1202.5337551799998</v>
      </c>
      <c r="J58" s="4">
        <v>2507.9960257400003</v>
      </c>
      <c r="K58" s="4">
        <v>7.9184880900000003</v>
      </c>
      <c r="L58" s="4">
        <v>-1429.0137863099999</v>
      </c>
      <c r="M58" s="4">
        <v>1696.90697798</v>
      </c>
      <c r="N58" s="2">
        <v>45</v>
      </c>
    </row>
    <row r="59" spans="1:14" ht="12.75" customHeight="1" x14ac:dyDescent="0.2">
      <c r="A59" s="1">
        <v>46</v>
      </c>
      <c r="B59" s="3" t="s">
        <v>54</v>
      </c>
      <c r="C59" s="4">
        <f t="shared" si="42"/>
        <v>-125.427066</v>
      </c>
      <c r="D59" s="5">
        <v>0</v>
      </c>
      <c r="E59" s="5">
        <v>0</v>
      </c>
      <c r="F59" s="5">
        <v>-63.444084330000003</v>
      </c>
      <c r="G59" s="5">
        <v>-61.982981670000001</v>
      </c>
      <c r="H59" s="4">
        <f t="shared" si="43"/>
        <v>-249.53584533</v>
      </c>
      <c r="I59" s="5">
        <v>-62.401545329999998</v>
      </c>
      <c r="J59" s="5">
        <v>-62.200899999999997</v>
      </c>
      <c r="K59" s="5">
        <v>-62.8504</v>
      </c>
      <c r="L59" s="5">
        <v>-62.082999999999998</v>
      </c>
      <c r="M59" s="5">
        <v>-61.446199999999997</v>
      </c>
      <c r="N59" s="2">
        <v>46</v>
      </c>
    </row>
    <row r="60" spans="1:14" ht="12.75" customHeight="1" x14ac:dyDescent="0.2">
      <c r="A60" s="1">
        <v>47</v>
      </c>
      <c r="B60" s="3" t="s">
        <v>55</v>
      </c>
      <c r="C60" s="4">
        <f t="shared" si="42"/>
        <v>631.69793367000011</v>
      </c>
      <c r="D60" s="4">
        <v>204.51710385999996</v>
      </c>
      <c r="E60" s="4">
        <v>-170.55257080000001</v>
      </c>
      <c r="F60" s="4">
        <v>91.750690249999991</v>
      </c>
      <c r="G60" s="4">
        <v>505.98271036000011</v>
      </c>
      <c r="H60" s="4">
        <f t="shared" si="43"/>
        <v>279.16740512000001</v>
      </c>
      <c r="I60" s="4">
        <v>410.51063529999999</v>
      </c>
      <c r="J60" s="4">
        <v>-99.413347759999994</v>
      </c>
      <c r="K60" s="4">
        <v>32.596357259999991</v>
      </c>
      <c r="L60" s="4">
        <v>-64.526239680000003</v>
      </c>
      <c r="M60" s="4">
        <v>0</v>
      </c>
      <c r="N60" s="2">
        <v>47</v>
      </c>
    </row>
    <row r="61" spans="1:14" ht="6" customHeight="1" x14ac:dyDescent="0.2">
      <c r="A61" s="6"/>
      <c r="B61" s="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8"/>
    </row>
    <row r="62" spans="1:14" ht="6" customHeight="1" x14ac:dyDescent="0.2">
      <c r="B62" s="11"/>
      <c r="C62" s="14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4" ht="12.75" customHeight="1" x14ac:dyDescent="0.2">
      <c r="A63" s="17" t="s">
        <v>70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4" ht="12.75" customHeight="1" x14ac:dyDescent="0.2">
      <c r="A64" s="10" t="s">
        <v>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ht="12.75" customHeight="1" x14ac:dyDescent="0.2">
      <c r="A65" s="17" t="s">
        <v>32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ht="12.75" customHeight="1" x14ac:dyDescent="0.2">
      <c r="A66" s="10" t="s">
        <v>10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ht="12.75" customHeight="1" x14ac:dyDescent="0.2">
      <c r="A67" s="10" t="s">
        <v>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ht="12.75" customHeight="1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customHeight="1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ht="12.75" customHeigh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ht="12.75" customHeigh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ht="12.75" customHeigh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ht="12.75" customHeigh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ht="12.75" customHeigh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ht="12.75" customHeigh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ht="12.75" customHeigh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customHeigh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ht="12.75" customHeigh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ht="12.75" customHeigh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ht="12.75" customHeigh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3:13" ht="12.75" customHeigh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3:13" ht="12.75" customHeigh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3:13" ht="12.75" customHeigh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3:13" ht="12.75" customHeigh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3:13" ht="12.75" customHeigh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3:13" ht="12.75" customHeight="1" x14ac:dyDescent="0.2">
      <c r="C86" s="15"/>
      <c r="D86" s="22"/>
      <c r="E86" s="22"/>
      <c r="F86" s="22"/>
      <c r="G86" s="22"/>
      <c r="H86" s="15"/>
      <c r="I86" s="15"/>
      <c r="J86" s="15"/>
      <c r="K86" s="15"/>
      <c r="L86" s="15"/>
      <c r="M86" s="15"/>
    </row>
    <row r="87" spans="3:13" ht="12.75" customHeight="1" x14ac:dyDescent="0.2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3:13" ht="12.75" customHeight="1" x14ac:dyDescent="0.2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3:13" ht="12.75" customHeight="1" x14ac:dyDescent="0.2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3:13" ht="12.75" customHeight="1" x14ac:dyDescent="0.2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3:13" ht="12.75" customHeight="1" x14ac:dyDescent="0.2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spans="3:13" ht="12.75" customHeight="1" x14ac:dyDescent="0.2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3:13" ht="12.75" customHeight="1" x14ac:dyDescent="0.2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3:13" ht="12.75" customHeight="1" x14ac:dyDescent="0.2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3:13" ht="12.75" customHeight="1" x14ac:dyDescent="0.2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3:13" ht="12.75" customHeight="1" x14ac:dyDescent="0.2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3:13" ht="12.75" customHeight="1" x14ac:dyDescent="0.2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3:13" ht="12.75" customHeight="1" x14ac:dyDescent="0.2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3:13" ht="12.75" customHeight="1" x14ac:dyDescent="0.2"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3:13" ht="12.75" customHeight="1" x14ac:dyDescent="0.2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3:13" ht="12.75" customHeight="1" x14ac:dyDescent="0.2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3:13" ht="12.75" customHeight="1" x14ac:dyDescent="0.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3:13" ht="12.75" customHeight="1" x14ac:dyDescent="0.2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3:13" ht="12.75" customHeight="1" x14ac:dyDescent="0.2"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3:13" ht="12.75" customHeight="1" x14ac:dyDescent="0.2"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3:13" ht="12.75" customHeight="1" x14ac:dyDescent="0.2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</row>
    <row r="107" spans="3:13" ht="12.75" customHeight="1" x14ac:dyDescent="0.2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3:13" ht="12.75" customHeight="1" x14ac:dyDescent="0.2"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3:13" ht="12.75" customHeight="1" x14ac:dyDescent="0.2"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3:13" ht="12.75" customHeight="1" x14ac:dyDescent="0.2"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3:13" ht="12.75" customHeight="1" x14ac:dyDescent="0.2">
      <c r="C111" s="27"/>
      <c r="D111" s="27"/>
      <c r="E111" s="27"/>
      <c r="F111" s="27"/>
      <c r="G111" s="27"/>
      <c r="H111" s="16"/>
      <c r="I111" s="16"/>
      <c r="J111" s="16"/>
      <c r="K111" s="16"/>
      <c r="L111" s="16"/>
      <c r="M111" s="16"/>
    </row>
    <row r="112" spans="3:13" ht="12.75" customHeight="1" x14ac:dyDescent="0.2"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3:13" ht="12.75" customHeight="1" x14ac:dyDescent="0.2"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3:13" ht="12.75" customHeight="1" x14ac:dyDescent="0.2"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</sheetData>
  <mergeCells count="19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C17:I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2025-06-24T14:11:46Z</cp:lastPrinted>
  <dcterms:created xsi:type="dcterms:W3CDTF">2018-11-21T20:09:16Z</dcterms:created>
  <dcterms:modified xsi:type="dcterms:W3CDTF">2025-06-24T16:45:10Z</dcterms:modified>
</cp:coreProperties>
</file>